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20" windowWidth="19635" windowHeight="6405" activeTab="3"/>
  </bookViews>
  <sheets>
    <sheet name="Navigation" sheetId="3" r:id="rId1"/>
    <sheet name="Strains" sheetId="2" r:id="rId2"/>
    <sheet name="980041" sheetId="1" r:id="rId3"/>
    <sheet name="Setup" sheetId="4" r:id="rId4"/>
  </sheets>
  <externalReferences>
    <externalReference r:id="rId5"/>
    <externalReference r:id="rId6"/>
  </externalReferences>
  <definedNames>
    <definedName name="solver_adj" localSheetId="2" hidden="1">'980041'!$G$596:$J$596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'980041'!$H$599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T37" i="4"/>
  <c r="V37"/>
  <c r="L12"/>
  <c r="F631" i="1"/>
  <c r="G631" l="1"/>
  <c r="F630"/>
  <c r="G630" l="1"/>
  <c r="F629"/>
  <c r="G629" l="1"/>
  <c r="F628"/>
  <c r="G628" l="1"/>
  <c r="F627"/>
  <c r="G627" l="1"/>
  <c r="F626"/>
  <c r="G626" l="1"/>
  <c r="F625"/>
  <c r="G625" l="1"/>
  <c r="F624"/>
  <c r="G624" l="1"/>
  <c r="F623"/>
  <c r="G623" l="1"/>
  <c r="F622"/>
  <c r="G622" l="1"/>
  <c r="F621"/>
  <c r="G621" l="1"/>
  <c r="F620"/>
  <c r="G620" l="1"/>
  <c r="F619"/>
  <c r="G619" l="1"/>
  <c r="F618"/>
  <c r="G618" l="1"/>
  <c r="F617"/>
  <c r="G617" l="1"/>
  <c r="F616"/>
  <c r="G616" l="1"/>
  <c r="F615"/>
  <c r="G615" l="1"/>
  <c r="F614"/>
  <c r="G614" l="1"/>
  <c r="F613"/>
  <c r="G613" l="1"/>
  <c r="F612"/>
  <c r="G612" l="1"/>
  <c r="F611"/>
  <c r="G611" l="1"/>
  <c r="F610"/>
  <c r="G610" l="1"/>
  <c r="F609"/>
  <c r="G609" l="1"/>
  <c r="F608"/>
  <c r="G608" l="1"/>
  <c r="F607"/>
  <c r="G607" l="1"/>
  <c r="F606"/>
  <c r="G606" l="1"/>
  <c r="F605"/>
  <c r="G605" l="1"/>
  <c r="F604"/>
  <c r="G604" l="1"/>
  <c r="F603"/>
  <c r="G603" l="1"/>
  <c r="F602"/>
  <c r="G602" l="1"/>
  <c r="F601"/>
  <c r="G601" l="1"/>
  <c r="F600"/>
  <c r="G600" l="1"/>
  <c r="F599"/>
  <c r="G599" l="1"/>
  <c r="H599" s="1"/>
  <c r="M14" i="2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L16" i="4"/>
  <c r="F581" i="1"/>
  <c r="G581" l="1"/>
  <c r="F580"/>
  <c r="G580" l="1"/>
  <c r="F579"/>
  <c r="G579" l="1"/>
  <c r="F578"/>
  <c r="G578" l="1"/>
  <c r="F577"/>
  <c r="G577" l="1"/>
  <c r="F576"/>
  <c r="G576" l="1"/>
  <c r="F575"/>
  <c r="G575" l="1"/>
  <c r="F574"/>
  <c r="G574" l="1"/>
  <c r="F573"/>
  <c r="G573" l="1"/>
  <c r="F572"/>
  <c r="G572" l="1"/>
  <c r="F571"/>
  <c r="G571" l="1"/>
  <c r="F570"/>
  <c r="G570" l="1"/>
  <c r="F569"/>
  <c r="G569" l="1"/>
  <c r="F568"/>
  <c r="G568" l="1"/>
  <c r="F567"/>
  <c r="G567" l="1"/>
  <c r="F566"/>
  <c r="G566" l="1"/>
  <c r="F565"/>
  <c r="G565" l="1"/>
  <c r="F564"/>
  <c r="G564" l="1"/>
  <c r="F563"/>
  <c r="G563" l="1"/>
  <c r="F562"/>
  <c r="G562" l="1"/>
  <c r="F561"/>
  <c r="G561" l="1"/>
  <c r="F560"/>
  <c r="G560" l="1"/>
  <c r="F559"/>
  <c r="G559" l="1"/>
  <c r="F558"/>
  <c r="G558" l="1"/>
  <c r="F557"/>
  <c r="G557" l="1"/>
  <c r="F556"/>
  <c r="G556" l="1"/>
  <c r="F555"/>
  <c r="G555" l="1"/>
  <c r="F554"/>
  <c r="G554" l="1"/>
  <c r="F553"/>
  <c r="G553" l="1"/>
  <c r="F552"/>
  <c r="G552" l="1"/>
  <c r="F551"/>
  <c r="G551" l="1"/>
  <c r="F550"/>
  <c r="G550" l="1"/>
  <c r="F549"/>
  <c r="G549" l="1"/>
  <c r="H549" s="1"/>
  <c r="L15" i="4"/>
  <c r="F531" i="1"/>
  <c r="G531" l="1"/>
  <c r="F530"/>
  <c r="G530" l="1"/>
  <c r="F529"/>
  <c r="G529" l="1"/>
  <c r="F528"/>
  <c r="G528" l="1"/>
  <c r="F527"/>
  <c r="G527" l="1"/>
  <c r="F526"/>
  <c r="G526" l="1"/>
  <c r="F525"/>
  <c r="G525" l="1"/>
  <c r="F524"/>
  <c r="G524" l="1"/>
  <c r="F523"/>
  <c r="G523" l="1"/>
  <c r="F522"/>
  <c r="G522" l="1"/>
  <c r="F521"/>
  <c r="G521" l="1"/>
  <c r="F520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F503"/>
  <c r="G503" l="1"/>
  <c r="F502"/>
  <c r="G502" l="1"/>
  <c r="F501"/>
  <c r="G501" l="1"/>
  <c r="F500"/>
  <c r="G500" l="1"/>
  <c r="F499"/>
  <c r="G499" l="1"/>
  <c r="H499" s="1"/>
  <c r="L14" i="4"/>
  <c r="F450" i="1"/>
  <c r="G450" l="1"/>
  <c r="F449"/>
  <c r="G449" l="1"/>
  <c r="F448"/>
  <c r="G448" l="1"/>
  <c r="F447"/>
  <c r="G447" l="1"/>
  <c r="F446"/>
  <c r="G446" l="1"/>
  <c r="F445"/>
  <c r="G445" l="1"/>
  <c r="F444"/>
  <c r="G444" l="1"/>
  <c r="F443"/>
  <c r="G443" l="1"/>
  <c r="F442"/>
  <c r="G442" l="1"/>
  <c r="F441"/>
  <c r="G441" l="1"/>
  <c r="F440"/>
  <c r="G440" l="1"/>
  <c r="F439"/>
  <c r="G439" l="1"/>
  <c r="F438"/>
  <c r="G438" l="1"/>
  <c r="F437"/>
  <c r="G437" l="1"/>
  <c r="F436"/>
  <c r="G436" l="1"/>
  <c r="F435"/>
  <c r="G435" l="1"/>
  <c r="F434"/>
  <c r="G434" l="1"/>
  <c r="F433"/>
  <c r="G433" l="1"/>
  <c r="F432"/>
  <c r="G432" l="1"/>
  <c r="F431"/>
  <c r="G431" l="1"/>
  <c r="F430"/>
  <c r="G430" l="1"/>
  <c r="F429"/>
  <c r="G429" l="1"/>
  <c r="F428"/>
  <c r="G428" l="1"/>
  <c r="F427"/>
  <c r="G427" l="1"/>
  <c r="F426"/>
  <c r="G426" l="1"/>
  <c r="F425"/>
  <c r="G425" l="1"/>
  <c r="F424"/>
  <c r="G424" l="1"/>
  <c r="F423"/>
  <c r="G423" l="1"/>
  <c r="F422"/>
  <c r="G422" l="1"/>
  <c r="F421"/>
  <c r="G421" l="1"/>
  <c r="F420"/>
  <c r="G420" l="1"/>
  <c r="F419"/>
  <c r="G419" l="1"/>
  <c r="F418"/>
  <c r="G418" l="1"/>
  <c r="H418" s="1"/>
  <c r="L13" i="4"/>
  <c r="F400" i="1"/>
  <c r="G400" l="1"/>
  <c r="F399"/>
  <c r="G399" l="1"/>
  <c r="F398"/>
  <c r="G398" l="1"/>
  <c r="F397"/>
  <c r="G397" l="1"/>
  <c r="F396"/>
  <c r="G396" l="1"/>
  <c r="F395"/>
  <c r="G395" l="1"/>
  <c r="F394"/>
  <c r="G394" l="1"/>
  <c r="F393"/>
  <c r="G393" l="1"/>
  <c r="F392"/>
  <c r="G392" l="1"/>
  <c r="F391"/>
  <c r="G391" l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70"/>
  <c r="G370" l="1"/>
  <c r="F369"/>
  <c r="G369" l="1"/>
  <c r="F368"/>
  <c r="G368" l="1"/>
  <c r="H368" s="1"/>
  <c r="L11" i="4"/>
  <c r="F350" i="1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G326" l="1"/>
  <c r="F325"/>
  <c r="G325" l="1"/>
  <c r="F324"/>
  <c r="G324" l="1"/>
  <c r="F323"/>
  <c r="G323" l="1"/>
  <c r="F322"/>
  <c r="G322" l="1"/>
  <c r="F321"/>
  <c r="G321" l="1"/>
  <c r="F320"/>
  <c r="G320" l="1"/>
  <c r="F319"/>
  <c r="G319" l="1"/>
  <c r="F318"/>
  <c r="F300"/>
  <c r="G318" l="1"/>
  <c r="H318" s="1"/>
  <c r="G300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G270" l="1"/>
  <c r="F269"/>
  <c r="G269" l="1"/>
  <c r="F268"/>
  <c r="G268" l="1"/>
  <c r="H268" s="1"/>
  <c r="L10" i="4"/>
  <c r="F250" i="1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F227"/>
  <c r="G227" l="1"/>
  <c r="F226"/>
  <c r="G226" l="1"/>
  <c r="F225"/>
  <c r="G225" l="1"/>
  <c r="F224"/>
  <c r="G224" l="1"/>
  <c r="F223"/>
  <c r="G223" l="1"/>
  <c r="F222"/>
  <c r="G222" l="1"/>
  <c r="F221"/>
  <c r="G221" l="1"/>
  <c r="F220"/>
  <c r="G220" l="1"/>
  <c r="F219"/>
  <c r="G219" l="1"/>
  <c r="F218"/>
  <c r="G218" l="1"/>
  <c r="H218" s="1"/>
  <c r="L9" i="4"/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L8" i="4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L7" i="4"/>
  <c r="F100" i="1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H68" s="1"/>
  <c r="M7" i="4"/>
  <c r="M8"/>
  <c r="M9"/>
  <c r="M10"/>
  <c r="M11"/>
  <c r="M12"/>
  <c r="M13"/>
  <c r="M14"/>
  <c r="M15"/>
  <c r="M16"/>
  <c r="M6"/>
  <c r="L6"/>
  <c r="F50" i="1"/>
  <c r="G50" l="1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P29" i="4"/>
  <c r="P30"/>
  <c r="P31"/>
  <c r="P32"/>
  <c r="P33"/>
  <c r="P34"/>
  <c r="P28"/>
  <c r="P18"/>
  <c r="P19"/>
  <c r="P20"/>
  <c r="P21"/>
  <c r="P22"/>
  <c r="P23"/>
  <c r="P24"/>
  <c r="P25"/>
  <c r="P26"/>
  <c r="P27"/>
  <c r="P17"/>
  <c r="P7"/>
  <c r="P8"/>
  <c r="P9"/>
  <c r="P10"/>
  <c r="P11"/>
  <c r="P12"/>
  <c r="P13"/>
  <c r="P14"/>
  <c r="P15"/>
  <c r="P16"/>
  <c r="P6"/>
  <c r="E16"/>
  <c r="J16" s="1"/>
  <c r="E15"/>
  <c r="J15" s="1"/>
  <c r="E14"/>
  <c r="E13"/>
  <c r="J13" s="1"/>
  <c r="E12"/>
  <c r="E11"/>
  <c r="J11" s="1"/>
  <c r="E10"/>
  <c r="J10" s="1"/>
  <c r="E9"/>
  <c r="J9" s="1"/>
  <c r="E8"/>
  <c r="J8" s="1"/>
  <c r="E7"/>
  <c r="E6"/>
  <c r="S37"/>
  <c r="R34"/>
  <c r="Q34"/>
  <c r="R33"/>
  <c r="Q33"/>
  <c r="R32"/>
  <c r="Q32"/>
  <c r="R31"/>
  <c r="Q31"/>
  <c r="R30"/>
  <c r="Q30"/>
  <c r="J30"/>
  <c r="R29"/>
  <c r="Q29"/>
  <c r="O29"/>
  <c r="O30" s="1"/>
  <c r="O31" s="1"/>
  <c r="O32" s="1"/>
  <c r="O33" s="1"/>
  <c r="O34" s="1"/>
  <c r="J29"/>
  <c r="R28"/>
  <c r="Q28"/>
  <c r="J28"/>
  <c r="R27"/>
  <c r="Q27"/>
  <c r="J27"/>
  <c r="R26"/>
  <c r="Q26"/>
  <c r="J26"/>
  <c r="R25"/>
  <c r="Q25"/>
  <c r="J25"/>
  <c r="R24"/>
  <c r="Q24"/>
  <c r="J24"/>
  <c r="R23"/>
  <c r="Q23"/>
  <c r="J23"/>
  <c r="R22"/>
  <c r="Q22"/>
  <c r="J22"/>
  <c r="R21"/>
  <c r="Q21"/>
  <c r="J21"/>
  <c r="R20"/>
  <c r="Q20"/>
  <c r="J20"/>
  <c r="R19"/>
  <c r="Q19"/>
  <c r="R18"/>
  <c r="Q18"/>
  <c r="O18"/>
  <c r="O19" s="1"/>
  <c r="O20" s="1"/>
  <c r="O21" s="1"/>
  <c r="O22" s="1"/>
  <c r="O23" s="1"/>
  <c r="O24" s="1"/>
  <c r="O25" s="1"/>
  <c r="O26" s="1"/>
  <c r="O27" s="1"/>
  <c r="R17"/>
  <c r="Q17"/>
  <c r="R16"/>
  <c r="Q16"/>
  <c r="R15"/>
  <c r="Q15"/>
  <c r="R14"/>
  <c r="Q14"/>
  <c r="J14"/>
  <c r="R13"/>
  <c r="Q13"/>
  <c r="R12"/>
  <c r="Q12"/>
  <c r="J12"/>
  <c r="R11"/>
  <c r="Q11"/>
  <c r="R10"/>
  <c r="Q10"/>
  <c r="R9"/>
  <c r="Q9"/>
  <c r="R8"/>
  <c r="Q8"/>
  <c r="R7"/>
  <c r="Q7"/>
  <c r="O7"/>
  <c r="O8" s="1"/>
  <c r="O9" s="1"/>
  <c r="O10" s="1"/>
  <c r="O11" s="1"/>
  <c r="O12" s="1"/>
  <c r="O13" s="1"/>
  <c r="O14" s="1"/>
  <c r="O15" s="1"/>
  <c r="O16" s="1"/>
  <c r="J7"/>
  <c r="R6"/>
  <c r="Q6"/>
  <c r="J6"/>
</calcChain>
</file>

<file path=xl/sharedStrings.xml><?xml version="1.0" encoding="utf-8"?>
<sst xmlns="http://schemas.openxmlformats.org/spreadsheetml/2006/main" count="452" uniqueCount="100">
  <si>
    <t xml:space="preserve">                                                                                </t>
  </si>
  <si>
    <t xml:space="preserve">Run :     1  Seq   1  Rec   1  File L3A:980041  Date 31-DEC-2013 15:15:23.06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</si>
  <si>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</si>
  <si>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</si>
  <si>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</si>
  <si>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</si>
  <si>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</si>
  <si>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-90.200 DSRD=  12.500     </t>
  </si>
  <si>
    <t xml:space="preserve">Drv : XPOS=-168.455 YPOS= -15.890 ZPOS=  25.355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</si>
  <si>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</si>
  <si>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</si>
  <si>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</si>
  <si>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</si>
  <si>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</si>
  <si>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</si>
  <si>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</si>
  <si>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</si>
  <si>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</si>
  <si>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</si>
  <si>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</si>
  <si>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</si>
  <si>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</si>
  <si>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</si>
  <si>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</si>
  <si>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</si>
  <si>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</si>
  <si>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</si>
  <si>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</si>
  <si>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</si>
  <si>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</si>
  <si>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</si>
  <si>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</si>
  <si>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</si>
  <si>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</si>
  <si>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</si>
  <si>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</si>
  <si>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</si>
  <si>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</si>
  <si>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</si>
  <si>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</si>
  <si>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</si>
  <si>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</si>
  <si>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</si>
  <si>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</si>
  <si>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</si>
  <si>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</si>
  <si>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</si>
  <si>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</si>
  <si>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</si>
  <si>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</si>
  <si>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</si>
  <si>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</si>
  <si>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</si>
  <si>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</si>
  <si>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</si>
  <si>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</si>
  <si>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2  Seq   2  Rec   2  File L3A:980041  Date 31-DEC-2013 15:36:58.09    </t>
  </si>
  <si>
    <t xml:space="preserve">Drv : XPOS=-168.660 YPOS= -15.970 ZPOS=  14.785 DSTD=   0.000                   </t>
  </si>
  <si>
    <t xml:space="preserve">Run :     3  Seq   3  Rec   3  File L3A:980041  Date 31-DEC-2013 15:58:25.61    </t>
  </si>
  <si>
    <t xml:space="preserve">Drv : XPOS=-169.090 YPOS= -15.970 ZPOS=   4.810 DSTD=   0.000                   </t>
  </si>
  <si>
    <t>Nsteps =</t>
  </si>
  <si>
    <t>Tooth</t>
  </si>
  <si>
    <t>Xtel</t>
  </si>
  <si>
    <t>X-AXIS</t>
  </si>
  <si>
    <t>Y-AXIS</t>
  </si>
  <si>
    <t>Z-AXIS</t>
  </si>
  <si>
    <t>X-finish</t>
  </si>
  <si>
    <t>Xwall</t>
  </si>
  <si>
    <t>Diff</t>
  </si>
  <si>
    <t>REC</t>
  </si>
  <si>
    <t>MON1</t>
  </si>
  <si>
    <t>Depth</t>
  </si>
  <si>
    <t xml:space="preserve">Run :     4  Seq   4  Rec   4  File L3A:980041  Date 31-DEC-2013 16:20:18.33    </t>
  </si>
  <si>
    <t xml:space="preserve">Drv : XPOS=-167.320 YPOS= -15.970 ZPOS=  -5.115 DSTD=   0.000                   </t>
  </si>
  <si>
    <t>Amp</t>
  </si>
  <si>
    <t>Xcentre</t>
  </si>
  <si>
    <t>Width</t>
  </si>
  <si>
    <t>Back</t>
  </si>
  <si>
    <t>Phi</t>
  </si>
  <si>
    <t>Calc</t>
  </si>
  <si>
    <t>Error</t>
  </si>
  <si>
    <t>CHI2</t>
  </si>
  <si>
    <t xml:space="preserve">Run :     5  Seq   5  Rec   5  File L3A:980041  Date 31-DEC-2013 16:41:54.20    </t>
  </si>
  <si>
    <t xml:space="preserve">Drv : XPOS=-166.780 YPOS= -16.185 ZPOS= -15.825 DSTD=   0.000                   </t>
  </si>
  <si>
    <t xml:space="preserve">Run :     6  Seq   6  Rec   6  File L3A:980041  Date 31-DEC-2013 17:03:26.29    </t>
  </si>
  <si>
    <t xml:space="preserve">Drv : XPOS=-167.955 YPOS= -16.315 ZPOS= -24.940 DSTD=   0.000                   </t>
  </si>
  <si>
    <t xml:space="preserve">Run :     7  Seq   7  Rec   7  File L3A:980041  Date 31-DEC-2013 17:25:02.53    </t>
  </si>
  <si>
    <t xml:space="preserve">Drv : XPOS=-168.550 YPOS= -16.315 ZPOS= -34.530 DSTD=   0.000                   </t>
  </si>
  <si>
    <t xml:space="preserve">Run :     8  Seq   8  Rec   8  File L3A:980041  Date 31-DEC-2013 17:47:06.16    </t>
  </si>
  <si>
    <t xml:space="preserve">Drv : XPOS=-167.825 YPOS= -16.320 ZPOS= -43.540 DSTD=   0.000                   </t>
  </si>
  <si>
    <t xml:space="preserve">Run :     9  Seq   9  Rec   9  File L3A:980041  Date 31-DEC-2013 18:08:35.09    </t>
  </si>
  <si>
    <t xml:space="preserve">Drv : XPOS=-166.885 YPOS= -16.395 ZPOS= -54.300 DSTD=   0.000                   </t>
  </si>
  <si>
    <t xml:space="preserve">Run :    10  Seq  10  Rec  10  File L3A:980041  Date 31-DEC-2013 18:30:09.96    </t>
  </si>
  <si>
    <t xml:space="preserve">Drv : XPOS=-166.885 YPOS= -16.535 ZPOS= -65.115 DSTD=   0.000                   </t>
  </si>
  <si>
    <t xml:space="preserve">Run :    11  Seq   1  Rec  10  File L3A:980041  Date  1-JAN-2014 08:33:33.85    </t>
  </si>
  <si>
    <t xml:space="preserve">Run :    12  Seq   2  Rec  11  File L3A:980041  Date  1-JAN-2014 08:55:18.97    </t>
  </si>
  <si>
    <t xml:space="preserve">Drv : XPOS=-167.730 YPOS= -16.900 ZPOS= -76.670 DSTD=   0.000                   </t>
  </si>
  <si>
    <t xml:space="preserve">Run :    13  Seq   1  Rec   7  File L3A:980041  Date  1-JAN-2014 09:19:52.25    </t>
  </si>
  <si>
    <t xml:space="preserve">Cmon: Mon1[  DB]=    7000 *     3  Mon2[CF]=*      0                            </t>
  </si>
  <si>
    <t>Plate G2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</si>
</sst>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/>
    <xf numFmtId="0" fontId="0" fillId="34" borderId="0" xfId="0" applyFill="1"/>
    <xf numFmtId="0" fontId="0" fillId="33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'980041'!$B$18:$B$50</c:f>
              <c:numCache>
                <c:formatCode>General</c:formatCode>
                <c:ptCount val="33"/>
                <c:pt idx="0">
                  <c:v>-168.45</c:v>
                </c:pt>
                <c:pt idx="1">
                  <c:v>-168.53</c:v>
                </c:pt>
                <c:pt idx="2">
                  <c:v>-168.595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-168.92500000000001</c:v>
                </c:pt>
                <c:pt idx="8">
                  <c:v>-168.98500000000001</c:v>
                </c:pt>
                <c:pt idx="9">
                  <c:v>-169.05500000000001</c:v>
                </c:pt>
                <c:pt idx="10">
                  <c:v>-169.11500000000001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</c:v>
                </c:pt>
                <c:pt idx="22">
                  <c:v>-169.89</c:v>
                </c:pt>
                <c:pt idx="23">
                  <c:v>-169.96</c:v>
                </c:pt>
                <c:pt idx="24">
                  <c:v>-170.02500000000001</c:v>
                </c:pt>
                <c:pt idx="25">
                  <c:v>-170.095</c:v>
                </c:pt>
                <c:pt idx="26">
                  <c:v>-170.155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-170.345</c:v>
                </c:pt>
                <c:pt idx="30">
                  <c:v>-170.41499999999999</c:v>
                </c:pt>
                <c:pt idx="31">
                  <c:v>-170.48</c:v>
                </c:pt>
                <c:pt idx="32">
                  <c:v>-170.54</c:v>
                </c:pt>
              </c:numCache>
            </c:numRef>
          </c:xVal>
          <c:yVal>
            <c:numRef>
              <c:f>'980041'!$E$18:$E$50</c:f>
              <c:numCache>
                <c:formatCode>General</c:formatCode>
                <c:ptCount val="33"/>
                <c:pt idx="0">
                  <c:v>218</c:v>
                </c:pt>
                <c:pt idx="1">
                  <c:v>213</c:v>
                </c:pt>
                <c:pt idx="2">
                  <c:v>176</c:v>
                </c:pt>
                <c:pt idx="3">
                  <c:v>189</c:v>
                </c:pt>
                <c:pt idx="4">
                  <c:v>189</c:v>
                </c:pt>
                <c:pt idx="5">
                  <c:v>180</c:v>
                </c:pt>
                <c:pt idx="6">
                  <c:v>215</c:v>
                </c:pt>
                <c:pt idx="7">
                  <c:v>184</c:v>
                </c:pt>
                <c:pt idx="8">
                  <c:v>192</c:v>
                </c:pt>
                <c:pt idx="9">
                  <c:v>196</c:v>
                </c:pt>
                <c:pt idx="10">
                  <c:v>186</c:v>
                </c:pt>
                <c:pt idx="11">
                  <c:v>186</c:v>
                </c:pt>
                <c:pt idx="12">
                  <c:v>185</c:v>
                </c:pt>
                <c:pt idx="13">
                  <c:v>181</c:v>
                </c:pt>
                <c:pt idx="14">
                  <c:v>146</c:v>
                </c:pt>
                <c:pt idx="15">
                  <c:v>133</c:v>
                </c:pt>
                <c:pt idx="16">
                  <c:v>101</c:v>
                </c:pt>
                <c:pt idx="17">
                  <c:v>69</c:v>
                </c:pt>
                <c:pt idx="18">
                  <c:v>72</c:v>
                </c:pt>
                <c:pt idx="19">
                  <c:v>73</c:v>
                </c:pt>
                <c:pt idx="20">
                  <c:v>57</c:v>
                </c:pt>
                <c:pt idx="21">
                  <c:v>71</c:v>
                </c:pt>
                <c:pt idx="22">
                  <c:v>60</c:v>
                </c:pt>
                <c:pt idx="23">
                  <c:v>84</c:v>
                </c:pt>
                <c:pt idx="24">
                  <c:v>61</c:v>
                </c:pt>
                <c:pt idx="25">
                  <c:v>64</c:v>
                </c:pt>
                <c:pt idx="26">
                  <c:v>54</c:v>
                </c:pt>
                <c:pt idx="27">
                  <c:v>72</c:v>
                </c:pt>
                <c:pt idx="28">
                  <c:v>55</c:v>
                </c:pt>
                <c:pt idx="29">
                  <c:v>59</c:v>
                </c:pt>
                <c:pt idx="30">
                  <c:v>69</c:v>
                </c:pt>
                <c:pt idx="31">
                  <c:v>63</c:v>
                </c:pt>
                <c:pt idx="32">
                  <c:v>67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'980041'!$B$18:$B$50</c:f>
              <c:numCache>
                <c:formatCode>General</c:formatCode>
                <c:ptCount val="33"/>
                <c:pt idx="0">
                  <c:v>-168.45</c:v>
                </c:pt>
                <c:pt idx="1">
                  <c:v>-168.53</c:v>
                </c:pt>
                <c:pt idx="2">
                  <c:v>-168.595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-168.92500000000001</c:v>
                </c:pt>
                <c:pt idx="8">
                  <c:v>-168.98500000000001</c:v>
                </c:pt>
                <c:pt idx="9">
                  <c:v>-169.05500000000001</c:v>
                </c:pt>
                <c:pt idx="10">
                  <c:v>-169.11500000000001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</c:v>
                </c:pt>
                <c:pt idx="22">
                  <c:v>-169.89</c:v>
                </c:pt>
                <c:pt idx="23">
                  <c:v>-169.96</c:v>
                </c:pt>
                <c:pt idx="24">
                  <c:v>-170.02500000000001</c:v>
                </c:pt>
                <c:pt idx="25">
                  <c:v>-170.095</c:v>
                </c:pt>
                <c:pt idx="26">
                  <c:v>-170.155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-170.345</c:v>
                </c:pt>
                <c:pt idx="30">
                  <c:v>-170.41499999999999</c:v>
                </c:pt>
                <c:pt idx="31">
                  <c:v>-170.48</c:v>
                </c:pt>
                <c:pt idx="32">
                  <c:v>-170.54</c:v>
                </c:pt>
              </c:numCache>
            </c:numRef>
          </c:xVal>
          <c:yVal>
            <c:numRef>
              <c:f>'980041'!$F$18:$F$50</c:f>
              <c:numCache>
                <c:formatCode>General</c:formatCode>
                <c:ptCount val="33"/>
                <c:pt idx="0">
                  <c:v>192.39505056195327</c:v>
                </c:pt>
                <c:pt idx="1">
                  <c:v>192.39505056195327</c:v>
                </c:pt>
                <c:pt idx="2">
                  <c:v>192.39505056195327</c:v>
                </c:pt>
                <c:pt idx="3">
                  <c:v>192.39505056195327</c:v>
                </c:pt>
                <c:pt idx="4">
                  <c:v>192.39505056195327</c:v>
                </c:pt>
                <c:pt idx="5">
                  <c:v>192.39505056195327</c:v>
                </c:pt>
                <c:pt idx="6">
                  <c:v>192.39505056195327</c:v>
                </c:pt>
                <c:pt idx="7">
                  <c:v>192.39505056195327</c:v>
                </c:pt>
                <c:pt idx="8">
                  <c:v>192.39505056195327</c:v>
                </c:pt>
                <c:pt idx="9">
                  <c:v>192.39505056195327</c:v>
                </c:pt>
                <c:pt idx="10">
                  <c:v>192.39505056195327</c:v>
                </c:pt>
                <c:pt idx="11">
                  <c:v>192.39505056195327</c:v>
                </c:pt>
                <c:pt idx="12">
                  <c:v>189.68633144264405</c:v>
                </c:pt>
                <c:pt idx="13">
                  <c:v>177.69043845207617</c:v>
                </c:pt>
                <c:pt idx="14">
                  <c:v>154.05576770837467</c:v>
                </c:pt>
                <c:pt idx="15">
                  <c:v>125.03583072747057</c:v>
                </c:pt>
                <c:pt idx="16">
                  <c:v>99.558099191502933</c:v>
                </c:pt>
                <c:pt idx="17">
                  <c:v>75.871945768020851</c:v>
                </c:pt>
                <c:pt idx="18">
                  <c:v>65.274665012100073</c:v>
                </c:pt>
                <c:pt idx="19">
                  <c:v>64.131402280648516</c:v>
                </c:pt>
                <c:pt idx="20">
                  <c:v>64.131402280648516</c:v>
                </c:pt>
                <c:pt idx="21">
                  <c:v>64.131402280648516</c:v>
                </c:pt>
                <c:pt idx="22">
                  <c:v>64.131402280648516</c:v>
                </c:pt>
                <c:pt idx="23">
                  <c:v>64.131402280648516</c:v>
                </c:pt>
                <c:pt idx="24">
                  <c:v>64.131402280648516</c:v>
                </c:pt>
                <c:pt idx="25">
                  <c:v>64.131402280648516</c:v>
                </c:pt>
                <c:pt idx="26">
                  <c:v>64.131402280648516</c:v>
                </c:pt>
                <c:pt idx="27">
                  <c:v>64.131402280648516</c:v>
                </c:pt>
                <c:pt idx="28">
                  <c:v>64.131402280648516</c:v>
                </c:pt>
                <c:pt idx="29">
                  <c:v>64.131402280648516</c:v>
                </c:pt>
                <c:pt idx="30">
                  <c:v>64.131402280648516</c:v>
                </c:pt>
                <c:pt idx="31">
                  <c:v>64.131402280648516</c:v>
                </c:pt>
                <c:pt idx="32">
                  <c:v>64.131402280648516</c:v>
                </c:pt>
              </c:numCache>
            </c:numRef>
          </c:yVal>
        </c:ser>
        <c:axId val="93449600"/>
        <c:axId val="95704192"/>
      </c:scatterChart>
      <c:valAx>
        <c:axId val="93449600"/>
        <c:scaling>
          <c:orientation val="minMax"/>
        </c:scaling>
        <c:axPos val="b"/>
        <c:numFmt formatCode="General" sourceLinked="1"/>
        <c:tickLblPos val="nextTo"/>
        <c:crossAx val="95704192"/>
        <c:crosses val="autoZero"/>
        <c:crossBetween val="midCat"/>
      </c:valAx>
      <c:valAx>
        <c:axId val="95704192"/>
        <c:scaling>
          <c:orientation val="minMax"/>
        </c:scaling>
        <c:axPos val="l"/>
        <c:majorGridlines/>
        <c:numFmt formatCode="General" sourceLinked="1"/>
        <c:tickLblPos val="nextTo"/>
        <c:crossAx val="9344960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'980041'!$B$499:$B$531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-167.14500000000001</c:v>
                </c:pt>
                <c:pt idx="5">
                  <c:v>-167.20500000000001</c:v>
                </c:pt>
                <c:pt idx="6">
                  <c:v>-167.28</c:v>
                </c:pt>
                <c:pt idx="7">
                  <c:v>-167.345</c:v>
                </c:pt>
                <c:pt idx="8">
                  <c:v>-167.41499999999999</c:v>
                </c:pt>
                <c:pt idx="9">
                  <c:v>-167.47499999999999</c:v>
                </c:pt>
                <c:pt idx="10">
                  <c:v>-167.54499999999999</c:v>
                </c:pt>
                <c:pt idx="11">
                  <c:v>-167.6</c:v>
                </c:pt>
                <c:pt idx="12">
                  <c:v>-167.66499999999999</c:v>
                </c:pt>
                <c:pt idx="13">
                  <c:v>-167.73</c:v>
                </c:pt>
                <c:pt idx="14">
                  <c:v>-167.79499999999999</c:v>
                </c:pt>
                <c:pt idx="15">
                  <c:v>-167.875</c:v>
                </c:pt>
                <c:pt idx="16">
                  <c:v>-167.92500000000001</c:v>
                </c:pt>
                <c:pt idx="17">
                  <c:v>-167.995</c:v>
                </c:pt>
                <c:pt idx="18">
                  <c:v>-168.06</c:v>
                </c:pt>
                <c:pt idx="19">
                  <c:v>-168.13499999999999</c:v>
                </c:pt>
                <c:pt idx="20">
                  <c:v>-168.19499999999999</c:v>
                </c:pt>
                <c:pt idx="21">
                  <c:v>-168.26</c:v>
                </c:pt>
                <c:pt idx="22">
                  <c:v>-168.32499999999999</c:v>
                </c:pt>
                <c:pt idx="23">
                  <c:v>-168.38499999999999</c:v>
                </c:pt>
                <c:pt idx="24">
                  <c:v>-168.45500000000001</c:v>
                </c:pt>
                <c:pt idx="25">
                  <c:v>-168.51</c:v>
                </c:pt>
                <c:pt idx="26">
                  <c:v>-168.57499999999999</c:v>
                </c:pt>
                <c:pt idx="27">
                  <c:v>-168.65</c:v>
                </c:pt>
                <c:pt idx="28">
                  <c:v>-168.71</c:v>
                </c:pt>
                <c:pt idx="29">
                  <c:v>-168.78</c:v>
                </c:pt>
                <c:pt idx="30">
                  <c:v>-168.84</c:v>
                </c:pt>
                <c:pt idx="31">
                  <c:v>-168.91</c:v>
                </c:pt>
                <c:pt idx="32">
                  <c:v>-168.965</c:v>
                </c:pt>
              </c:numCache>
            </c:numRef>
          </c:xVal>
          <c:yVal>
            <c:numRef>
              <c:f>'980041'!$E$499:$E$531</c:f>
              <c:numCache>
                <c:formatCode>General</c:formatCode>
                <c:ptCount val="33"/>
                <c:pt idx="0">
                  <c:v>170</c:v>
                </c:pt>
                <c:pt idx="1">
                  <c:v>211</c:v>
                </c:pt>
                <c:pt idx="2">
                  <c:v>197</c:v>
                </c:pt>
                <c:pt idx="3">
                  <c:v>204</c:v>
                </c:pt>
                <c:pt idx="4">
                  <c:v>203</c:v>
                </c:pt>
                <c:pt idx="5">
                  <c:v>167</c:v>
                </c:pt>
                <c:pt idx="6">
                  <c:v>189</c:v>
                </c:pt>
                <c:pt idx="7">
                  <c:v>173</c:v>
                </c:pt>
                <c:pt idx="8">
                  <c:v>193</c:v>
                </c:pt>
                <c:pt idx="9">
                  <c:v>168</c:v>
                </c:pt>
                <c:pt idx="10">
                  <c:v>208</c:v>
                </c:pt>
                <c:pt idx="11">
                  <c:v>198</c:v>
                </c:pt>
                <c:pt idx="12">
                  <c:v>180</c:v>
                </c:pt>
                <c:pt idx="13">
                  <c:v>185</c:v>
                </c:pt>
                <c:pt idx="14">
                  <c:v>150</c:v>
                </c:pt>
                <c:pt idx="15">
                  <c:v>120</c:v>
                </c:pt>
                <c:pt idx="16">
                  <c:v>92</c:v>
                </c:pt>
                <c:pt idx="17">
                  <c:v>67</c:v>
                </c:pt>
                <c:pt idx="18">
                  <c:v>63</c:v>
                </c:pt>
                <c:pt idx="19">
                  <c:v>70</c:v>
                </c:pt>
                <c:pt idx="20">
                  <c:v>54</c:v>
                </c:pt>
                <c:pt idx="21">
                  <c:v>55</c:v>
                </c:pt>
                <c:pt idx="22">
                  <c:v>70</c:v>
                </c:pt>
                <c:pt idx="23">
                  <c:v>77</c:v>
                </c:pt>
                <c:pt idx="24">
                  <c:v>54</c:v>
                </c:pt>
                <c:pt idx="25">
                  <c:v>78</c:v>
                </c:pt>
                <c:pt idx="26">
                  <c:v>55</c:v>
                </c:pt>
                <c:pt idx="27">
                  <c:v>70</c:v>
                </c:pt>
                <c:pt idx="28">
                  <c:v>63</c:v>
                </c:pt>
                <c:pt idx="29">
                  <c:v>51</c:v>
                </c:pt>
                <c:pt idx="30">
                  <c:v>58</c:v>
                </c:pt>
                <c:pt idx="31">
                  <c:v>76</c:v>
                </c:pt>
                <c:pt idx="32">
                  <c:v>76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'980041'!$B$499:$B$531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-167.14500000000001</c:v>
                </c:pt>
                <c:pt idx="5">
                  <c:v>-167.20500000000001</c:v>
                </c:pt>
                <c:pt idx="6">
                  <c:v>-167.28</c:v>
                </c:pt>
                <c:pt idx="7">
                  <c:v>-167.345</c:v>
                </c:pt>
                <c:pt idx="8">
                  <c:v>-167.41499999999999</c:v>
                </c:pt>
                <c:pt idx="9">
                  <c:v>-167.47499999999999</c:v>
                </c:pt>
                <c:pt idx="10">
                  <c:v>-167.54499999999999</c:v>
                </c:pt>
                <c:pt idx="11">
                  <c:v>-167.6</c:v>
                </c:pt>
                <c:pt idx="12">
                  <c:v>-167.66499999999999</c:v>
                </c:pt>
                <c:pt idx="13">
                  <c:v>-167.73</c:v>
                </c:pt>
                <c:pt idx="14">
                  <c:v>-167.79499999999999</c:v>
                </c:pt>
                <c:pt idx="15">
                  <c:v>-167.875</c:v>
                </c:pt>
                <c:pt idx="16">
                  <c:v>-167.92500000000001</c:v>
                </c:pt>
                <c:pt idx="17">
                  <c:v>-167.995</c:v>
                </c:pt>
                <c:pt idx="18">
                  <c:v>-168.06</c:v>
                </c:pt>
                <c:pt idx="19">
                  <c:v>-168.13499999999999</c:v>
                </c:pt>
                <c:pt idx="20">
                  <c:v>-168.19499999999999</c:v>
                </c:pt>
                <c:pt idx="21">
                  <c:v>-168.26</c:v>
                </c:pt>
                <c:pt idx="22">
                  <c:v>-168.32499999999999</c:v>
                </c:pt>
                <c:pt idx="23">
                  <c:v>-168.38499999999999</c:v>
                </c:pt>
                <c:pt idx="24">
                  <c:v>-168.45500000000001</c:v>
                </c:pt>
                <c:pt idx="25">
                  <c:v>-168.51</c:v>
                </c:pt>
                <c:pt idx="26">
                  <c:v>-168.57499999999999</c:v>
                </c:pt>
                <c:pt idx="27">
                  <c:v>-168.65</c:v>
                </c:pt>
                <c:pt idx="28">
                  <c:v>-168.71</c:v>
                </c:pt>
                <c:pt idx="29">
                  <c:v>-168.78</c:v>
                </c:pt>
                <c:pt idx="30">
                  <c:v>-168.84</c:v>
                </c:pt>
                <c:pt idx="31">
                  <c:v>-168.91</c:v>
                </c:pt>
                <c:pt idx="32">
                  <c:v>-168.965</c:v>
                </c:pt>
              </c:numCache>
            </c:numRef>
          </c:xVal>
          <c:yVal>
            <c:numRef>
              <c:f>'980041'!$F$499:$F$531</c:f>
              <c:numCache>
                <c:formatCode>General</c:formatCode>
                <c:ptCount val="33"/>
                <c:pt idx="0">
                  <c:v>188.17800674317064</c:v>
                </c:pt>
                <c:pt idx="1">
                  <c:v>188.17800674317064</c:v>
                </c:pt>
                <c:pt idx="2">
                  <c:v>188.17800674317064</c:v>
                </c:pt>
                <c:pt idx="3">
                  <c:v>188.17800674317064</c:v>
                </c:pt>
                <c:pt idx="4">
                  <c:v>188.17800674317064</c:v>
                </c:pt>
                <c:pt idx="5">
                  <c:v>188.17800674317064</c:v>
                </c:pt>
                <c:pt idx="6">
                  <c:v>188.17800674317064</c:v>
                </c:pt>
                <c:pt idx="7">
                  <c:v>188.17800674317064</c:v>
                </c:pt>
                <c:pt idx="8">
                  <c:v>188.17800674317064</c:v>
                </c:pt>
                <c:pt idx="9">
                  <c:v>188.17800674317064</c:v>
                </c:pt>
                <c:pt idx="10">
                  <c:v>188.17800674317064</c:v>
                </c:pt>
                <c:pt idx="11">
                  <c:v>188.17800674317064</c:v>
                </c:pt>
                <c:pt idx="12">
                  <c:v>187.86327315533072</c:v>
                </c:pt>
                <c:pt idx="13">
                  <c:v>178.89498507755027</c:v>
                </c:pt>
                <c:pt idx="14">
                  <c:v>157.56835399387356</c:v>
                </c:pt>
                <c:pt idx="15">
                  <c:v>115.29753583657745</c:v>
                </c:pt>
                <c:pt idx="16">
                  <c:v>91.346312888061746</c:v>
                </c:pt>
                <c:pt idx="17">
                  <c:v>70.099817476071323</c:v>
                </c:pt>
                <c:pt idx="18">
                  <c:v>63.204592769959866</c:v>
                </c:pt>
                <c:pt idx="19">
                  <c:v>63.183848395511127</c:v>
                </c:pt>
                <c:pt idx="20">
                  <c:v>63.183848395511127</c:v>
                </c:pt>
                <c:pt idx="21">
                  <c:v>63.183848395511127</c:v>
                </c:pt>
                <c:pt idx="22">
                  <c:v>63.183848395511127</c:v>
                </c:pt>
                <c:pt idx="23">
                  <c:v>63.183848395511127</c:v>
                </c:pt>
                <c:pt idx="24">
                  <c:v>63.183848395511127</c:v>
                </c:pt>
                <c:pt idx="25">
                  <c:v>63.183848395511127</c:v>
                </c:pt>
                <c:pt idx="26">
                  <c:v>63.183848395511127</c:v>
                </c:pt>
                <c:pt idx="27">
                  <c:v>63.183848395511127</c:v>
                </c:pt>
                <c:pt idx="28">
                  <c:v>63.183848395511127</c:v>
                </c:pt>
                <c:pt idx="29">
                  <c:v>63.183848395511127</c:v>
                </c:pt>
                <c:pt idx="30">
                  <c:v>63.183848395511127</c:v>
                </c:pt>
                <c:pt idx="31">
                  <c:v>63.183848395511127</c:v>
                </c:pt>
                <c:pt idx="32">
                  <c:v>63.183848395511127</c:v>
                </c:pt>
              </c:numCache>
            </c:numRef>
          </c:yVal>
        </c:ser>
        <c:axId val="92994944"/>
        <c:axId val="92845184"/>
      </c:scatterChart>
      <c:valAx>
        <c:axId val="92994944"/>
        <c:scaling>
          <c:orientation val="minMax"/>
        </c:scaling>
        <c:axPos val="b"/>
        <c:numFmt formatCode="General" sourceLinked="1"/>
        <c:tickLblPos val="nextTo"/>
        <c:crossAx val="92845184"/>
        <c:crosses val="autoZero"/>
        <c:crossBetween val="midCat"/>
      </c:valAx>
      <c:valAx>
        <c:axId val="92845184"/>
        <c:scaling>
          <c:orientation val="minMax"/>
        </c:scaling>
        <c:axPos val="l"/>
        <c:majorGridlines/>
        <c:numFmt formatCode="General" sourceLinked="1"/>
        <c:tickLblPos val="nextTo"/>
        <c:crossAx val="92994944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'980041'!$B$549:$B$581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-167.87</c:v>
                </c:pt>
                <c:pt idx="3">
                  <c:v>-167.94</c:v>
                </c:pt>
                <c:pt idx="4">
                  <c:v>-167.995</c:v>
                </c:pt>
                <c:pt idx="5">
                  <c:v>-168.065</c:v>
                </c:pt>
                <c:pt idx="6">
                  <c:v>-168.125</c:v>
                </c:pt>
                <c:pt idx="7">
                  <c:v>-168.185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-168.38499999999999</c:v>
                </c:pt>
                <c:pt idx="11">
                  <c:v>-168.45500000000001</c:v>
                </c:pt>
                <c:pt idx="12">
                  <c:v>-168.51</c:v>
                </c:pt>
                <c:pt idx="13">
                  <c:v>-168.57499999999999</c:v>
                </c:pt>
                <c:pt idx="14">
                  <c:v>-168.65</c:v>
                </c:pt>
                <c:pt idx="15">
                  <c:v>-168.72</c:v>
                </c:pt>
                <c:pt idx="16">
                  <c:v>-168.77</c:v>
                </c:pt>
                <c:pt idx="17">
                  <c:v>-168.83500000000001</c:v>
                </c:pt>
                <c:pt idx="18">
                  <c:v>-168.91</c:v>
                </c:pt>
                <c:pt idx="19">
                  <c:v>-168.965</c:v>
                </c:pt>
                <c:pt idx="20">
                  <c:v>-169.04</c:v>
                </c:pt>
                <c:pt idx="21">
                  <c:v>-169.11</c:v>
                </c:pt>
                <c:pt idx="22">
                  <c:v>-169.17</c:v>
                </c:pt>
                <c:pt idx="23">
                  <c:v>-169.22499999999999</c:v>
                </c:pt>
                <c:pt idx="24">
                  <c:v>-169.3</c:v>
                </c:pt>
                <c:pt idx="25">
                  <c:v>-169.35499999999999</c:v>
                </c:pt>
                <c:pt idx="26">
                  <c:v>-169.43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-169.61500000000001</c:v>
                </c:pt>
                <c:pt idx="30">
                  <c:v>-169.69</c:v>
                </c:pt>
                <c:pt idx="31">
                  <c:v>-169.745</c:v>
                </c:pt>
                <c:pt idx="32">
                  <c:v>-169.81</c:v>
                </c:pt>
              </c:numCache>
            </c:numRef>
          </c:xVal>
          <c:yVal>
            <c:numRef>
              <c:f>'980041'!$E$549:$E$581</c:f>
              <c:numCache>
                <c:formatCode>General</c:formatCode>
                <c:ptCount val="33"/>
                <c:pt idx="0">
                  <c:v>162</c:v>
                </c:pt>
                <c:pt idx="1">
                  <c:v>190</c:v>
                </c:pt>
                <c:pt idx="2">
                  <c:v>191</c:v>
                </c:pt>
                <c:pt idx="3">
                  <c:v>193</c:v>
                </c:pt>
                <c:pt idx="4">
                  <c:v>201</c:v>
                </c:pt>
                <c:pt idx="5">
                  <c:v>195</c:v>
                </c:pt>
                <c:pt idx="6">
                  <c:v>172</c:v>
                </c:pt>
                <c:pt idx="7">
                  <c:v>203</c:v>
                </c:pt>
                <c:pt idx="8">
                  <c:v>180</c:v>
                </c:pt>
                <c:pt idx="9">
                  <c:v>200</c:v>
                </c:pt>
                <c:pt idx="10">
                  <c:v>188</c:v>
                </c:pt>
                <c:pt idx="11">
                  <c:v>189</c:v>
                </c:pt>
                <c:pt idx="12">
                  <c:v>188</c:v>
                </c:pt>
                <c:pt idx="13">
                  <c:v>158</c:v>
                </c:pt>
                <c:pt idx="14">
                  <c:v>152</c:v>
                </c:pt>
                <c:pt idx="15">
                  <c:v>91</c:v>
                </c:pt>
                <c:pt idx="16">
                  <c:v>78</c:v>
                </c:pt>
                <c:pt idx="17">
                  <c:v>68</c:v>
                </c:pt>
                <c:pt idx="18">
                  <c:v>57</c:v>
                </c:pt>
                <c:pt idx="19">
                  <c:v>50</c:v>
                </c:pt>
                <c:pt idx="20">
                  <c:v>59</c:v>
                </c:pt>
                <c:pt idx="21">
                  <c:v>70</c:v>
                </c:pt>
                <c:pt idx="22">
                  <c:v>59</c:v>
                </c:pt>
                <c:pt idx="23">
                  <c:v>74</c:v>
                </c:pt>
                <c:pt idx="24">
                  <c:v>75</c:v>
                </c:pt>
                <c:pt idx="25">
                  <c:v>64</c:v>
                </c:pt>
                <c:pt idx="26">
                  <c:v>61</c:v>
                </c:pt>
                <c:pt idx="27">
                  <c:v>61</c:v>
                </c:pt>
                <c:pt idx="28">
                  <c:v>64</c:v>
                </c:pt>
                <c:pt idx="29">
                  <c:v>66</c:v>
                </c:pt>
                <c:pt idx="30">
                  <c:v>63</c:v>
                </c:pt>
                <c:pt idx="31">
                  <c:v>69</c:v>
                </c:pt>
                <c:pt idx="32">
                  <c:v>52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'980041'!$B$549:$B$581</c:f>
              <c:numCache>
                <c:formatCode>General</c:formatCode>
                <c:ptCount val="33"/>
                <c:pt idx="0">
                  <c:v>-167.72</c:v>
                </c:pt>
                <c:pt idx="1">
                  <c:v>-167.8</c:v>
                </c:pt>
                <c:pt idx="2">
                  <c:v>-167.87</c:v>
                </c:pt>
                <c:pt idx="3">
                  <c:v>-167.94</c:v>
                </c:pt>
                <c:pt idx="4">
                  <c:v>-167.995</c:v>
                </c:pt>
                <c:pt idx="5">
                  <c:v>-168.065</c:v>
                </c:pt>
                <c:pt idx="6">
                  <c:v>-168.125</c:v>
                </c:pt>
                <c:pt idx="7">
                  <c:v>-168.185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-168.38499999999999</c:v>
                </c:pt>
                <c:pt idx="11">
                  <c:v>-168.45500000000001</c:v>
                </c:pt>
                <c:pt idx="12">
                  <c:v>-168.51</c:v>
                </c:pt>
                <c:pt idx="13">
                  <c:v>-168.57499999999999</c:v>
                </c:pt>
                <c:pt idx="14">
                  <c:v>-168.65</c:v>
                </c:pt>
                <c:pt idx="15">
                  <c:v>-168.72</c:v>
                </c:pt>
                <c:pt idx="16">
                  <c:v>-168.77</c:v>
                </c:pt>
                <c:pt idx="17">
                  <c:v>-168.83500000000001</c:v>
                </c:pt>
                <c:pt idx="18">
                  <c:v>-168.91</c:v>
                </c:pt>
                <c:pt idx="19">
                  <c:v>-168.965</c:v>
                </c:pt>
                <c:pt idx="20">
                  <c:v>-169.04</c:v>
                </c:pt>
                <c:pt idx="21">
                  <c:v>-169.11</c:v>
                </c:pt>
                <c:pt idx="22">
                  <c:v>-169.17</c:v>
                </c:pt>
                <c:pt idx="23">
                  <c:v>-169.22499999999999</c:v>
                </c:pt>
                <c:pt idx="24">
                  <c:v>-169.3</c:v>
                </c:pt>
                <c:pt idx="25">
                  <c:v>-169.35499999999999</c:v>
                </c:pt>
                <c:pt idx="26">
                  <c:v>-169.43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-169.61500000000001</c:v>
                </c:pt>
                <c:pt idx="30">
                  <c:v>-169.69</c:v>
                </c:pt>
                <c:pt idx="31">
                  <c:v>-169.745</c:v>
                </c:pt>
                <c:pt idx="32">
                  <c:v>-169.81</c:v>
                </c:pt>
              </c:numCache>
            </c:numRef>
          </c:xVal>
          <c:yVal>
            <c:numRef>
              <c:f>'980041'!$F$549:$F$581</c:f>
              <c:numCache>
                <c:formatCode>General</c:formatCode>
                <c:ptCount val="33"/>
                <c:pt idx="0">
                  <c:v>187.69020578249609</c:v>
                </c:pt>
                <c:pt idx="1">
                  <c:v>187.69020578249609</c:v>
                </c:pt>
                <c:pt idx="2">
                  <c:v>187.69020578249609</c:v>
                </c:pt>
                <c:pt idx="3">
                  <c:v>187.69020578249609</c:v>
                </c:pt>
                <c:pt idx="4">
                  <c:v>187.69020578249609</c:v>
                </c:pt>
                <c:pt idx="5">
                  <c:v>187.69020578249609</c:v>
                </c:pt>
                <c:pt idx="6">
                  <c:v>187.69020578249609</c:v>
                </c:pt>
                <c:pt idx="7">
                  <c:v>187.69020578249609</c:v>
                </c:pt>
                <c:pt idx="8">
                  <c:v>187.69020578249609</c:v>
                </c:pt>
                <c:pt idx="9">
                  <c:v>187.69020578249609</c:v>
                </c:pt>
                <c:pt idx="10">
                  <c:v>187.69020578249609</c:v>
                </c:pt>
                <c:pt idx="11">
                  <c:v>187.69020578249609</c:v>
                </c:pt>
                <c:pt idx="12">
                  <c:v>185.02817567486193</c:v>
                </c:pt>
                <c:pt idx="13">
                  <c:v>170.23447336142198</c:v>
                </c:pt>
                <c:pt idx="14">
                  <c:v>137.04993744872809</c:v>
                </c:pt>
                <c:pt idx="15">
                  <c:v>98.014747823528211</c:v>
                </c:pt>
                <c:pt idx="16">
                  <c:v>78.417713438510887</c:v>
                </c:pt>
                <c:pt idx="17">
                  <c:v>64.413828118366354</c:v>
                </c:pt>
                <c:pt idx="18">
                  <c:v>62.233805761942797</c:v>
                </c:pt>
                <c:pt idx="19">
                  <c:v>62.233805761942797</c:v>
                </c:pt>
                <c:pt idx="20">
                  <c:v>62.233805761942797</c:v>
                </c:pt>
                <c:pt idx="21">
                  <c:v>62.233805761942797</c:v>
                </c:pt>
                <c:pt idx="22">
                  <c:v>62.233805761942797</c:v>
                </c:pt>
                <c:pt idx="23">
                  <c:v>62.233805761942797</c:v>
                </c:pt>
                <c:pt idx="24">
                  <c:v>62.233805761942797</c:v>
                </c:pt>
                <c:pt idx="25">
                  <c:v>62.233805761942797</c:v>
                </c:pt>
                <c:pt idx="26">
                  <c:v>62.233805761942797</c:v>
                </c:pt>
                <c:pt idx="27">
                  <c:v>62.233805761942797</c:v>
                </c:pt>
                <c:pt idx="28">
                  <c:v>62.233805761942797</c:v>
                </c:pt>
                <c:pt idx="29">
                  <c:v>62.233805761942797</c:v>
                </c:pt>
                <c:pt idx="30">
                  <c:v>62.233805761942797</c:v>
                </c:pt>
                <c:pt idx="31">
                  <c:v>62.233805761942797</c:v>
                </c:pt>
                <c:pt idx="32">
                  <c:v>62.233805761942797</c:v>
                </c:pt>
              </c:numCache>
            </c:numRef>
          </c:yVal>
        </c:ser>
        <c:axId val="94597888"/>
        <c:axId val="94599424"/>
      </c:scatterChart>
      <c:valAx>
        <c:axId val="94597888"/>
        <c:scaling>
          <c:orientation val="minMax"/>
        </c:scaling>
        <c:axPos val="b"/>
        <c:numFmt formatCode="General" sourceLinked="1"/>
        <c:tickLblPos val="nextTo"/>
        <c:crossAx val="94599424"/>
        <c:crosses val="autoZero"/>
        <c:crossBetween val="midCat"/>
      </c:valAx>
      <c:valAx>
        <c:axId val="94599424"/>
        <c:scaling>
          <c:orientation val="minMax"/>
        </c:scaling>
        <c:axPos val="l"/>
        <c:majorGridlines/>
        <c:numFmt formatCode="General" sourceLinked="1"/>
        <c:tickLblPos val="nextTo"/>
        <c:crossAx val="94597888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'980041'!$B$599:$B$631</c:f>
              <c:numCache>
                <c:formatCode>General</c:formatCode>
                <c:ptCount val="33"/>
                <c:pt idx="0">
                  <c:v>-168.55</c:v>
                </c:pt>
                <c:pt idx="1">
                  <c:v>-168.63</c:v>
                </c:pt>
                <c:pt idx="2">
                  <c:v>-168.69499999999999</c:v>
                </c:pt>
                <c:pt idx="3">
                  <c:v>-168.755</c:v>
                </c:pt>
                <c:pt idx="4">
                  <c:v>-168.82499999999999</c:v>
                </c:pt>
                <c:pt idx="5">
                  <c:v>-168.88499999999999</c:v>
                </c:pt>
                <c:pt idx="6">
                  <c:v>-168.95500000000001</c:v>
                </c:pt>
                <c:pt idx="7">
                  <c:v>-169.01499999999999</c:v>
                </c:pt>
                <c:pt idx="8">
                  <c:v>-169.08500000000001</c:v>
                </c:pt>
                <c:pt idx="9">
                  <c:v>-169.14500000000001</c:v>
                </c:pt>
                <c:pt idx="10">
                  <c:v>-169.215</c:v>
                </c:pt>
                <c:pt idx="11">
                  <c:v>-169.28</c:v>
                </c:pt>
                <c:pt idx="12">
                  <c:v>-169.345</c:v>
                </c:pt>
                <c:pt idx="13">
                  <c:v>-169.405</c:v>
                </c:pt>
                <c:pt idx="14">
                  <c:v>-169.47</c:v>
                </c:pt>
                <c:pt idx="15">
                  <c:v>-169.54</c:v>
                </c:pt>
                <c:pt idx="16">
                  <c:v>-169.6</c:v>
                </c:pt>
                <c:pt idx="17">
                  <c:v>-169.66499999999999</c:v>
                </c:pt>
                <c:pt idx="18">
                  <c:v>-169.73500000000001</c:v>
                </c:pt>
                <c:pt idx="19">
                  <c:v>-169.8</c:v>
                </c:pt>
                <c:pt idx="20">
                  <c:v>-169.86500000000001</c:v>
                </c:pt>
                <c:pt idx="21">
                  <c:v>-169.935</c:v>
                </c:pt>
                <c:pt idx="22">
                  <c:v>-170</c:v>
                </c:pt>
                <c:pt idx="23">
                  <c:v>-170.06</c:v>
                </c:pt>
                <c:pt idx="24">
                  <c:v>-170.12</c:v>
                </c:pt>
                <c:pt idx="25">
                  <c:v>-170.19</c:v>
                </c:pt>
                <c:pt idx="26">
                  <c:v>-170.26</c:v>
                </c:pt>
                <c:pt idx="27">
                  <c:v>-170.32</c:v>
                </c:pt>
                <c:pt idx="28">
                  <c:v>-170.38499999999999</c:v>
                </c:pt>
                <c:pt idx="29">
                  <c:v>-170.44</c:v>
                </c:pt>
                <c:pt idx="30">
                  <c:v>-170.51499999999999</c:v>
                </c:pt>
                <c:pt idx="31">
                  <c:v>-170.58</c:v>
                </c:pt>
                <c:pt idx="32">
                  <c:v>-170.64500000000001</c:v>
                </c:pt>
              </c:numCache>
            </c:numRef>
          </c:xVal>
          <c:yVal>
            <c:numRef>
              <c:f>'980041'!$E$599:$E$631</c:f>
              <c:numCache>
                <c:formatCode>General</c:formatCode>
                <c:ptCount val="33"/>
                <c:pt idx="0">
                  <c:v>326</c:v>
                </c:pt>
                <c:pt idx="1">
                  <c:v>329</c:v>
                </c:pt>
                <c:pt idx="2">
                  <c:v>349</c:v>
                </c:pt>
                <c:pt idx="3">
                  <c:v>330</c:v>
                </c:pt>
                <c:pt idx="4">
                  <c:v>291</c:v>
                </c:pt>
                <c:pt idx="5">
                  <c:v>322</c:v>
                </c:pt>
                <c:pt idx="6">
                  <c:v>334</c:v>
                </c:pt>
                <c:pt idx="7">
                  <c:v>344</c:v>
                </c:pt>
                <c:pt idx="8">
                  <c:v>364</c:v>
                </c:pt>
                <c:pt idx="9">
                  <c:v>389</c:v>
                </c:pt>
                <c:pt idx="10">
                  <c:v>409</c:v>
                </c:pt>
                <c:pt idx="11">
                  <c:v>397</c:v>
                </c:pt>
                <c:pt idx="12">
                  <c:v>394</c:v>
                </c:pt>
                <c:pt idx="13">
                  <c:v>382</c:v>
                </c:pt>
                <c:pt idx="14">
                  <c:v>321</c:v>
                </c:pt>
                <c:pt idx="15">
                  <c:v>294</c:v>
                </c:pt>
                <c:pt idx="16">
                  <c:v>229</c:v>
                </c:pt>
                <c:pt idx="17">
                  <c:v>240</c:v>
                </c:pt>
                <c:pt idx="18">
                  <c:v>203</c:v>
                </c:pt>
                <c:pt idx="19">
                  <c:v>182</c:v>
                </c:pt>
                <c:pt idx="20">
                  <c:v>160</c:v>
                </c:pt>
                <c:pt idx="21">
                  <c:v>187</c:v>
                </c:pt>
                <c:pt idx="22">
                  <c:v>179</c:v>
                </c:pt>
                <c:pt idx="23">
                  <c:v>173</c:v>
                </c:pt>
                <c:pt idx="24">
                  <c:v>183</c:v>
                </c:pt>
                <c:pt idx="25">
                  <c:v>198</c:v>
                </c:pt>
                <c:pt idx="26">
                  <c:v>173</c:v>
                </c:pt>
                <c:pt idx="27">
                  <c:v>175</c:v>
                </c:pt>
                <c:pt idx="28">
                  <c:v>205</c:v>
                </c:pt>
                <c:pt idx="29">
                  <c:v>192</c:v>
                </c:pt>
                <c:pt idx="30">
                  <c:v>192</c:v>
                </c:pt>
                <c:pt idx="31">
                  <c:v>209</c:v>
                </c:pt>
                <c:pt idx="32">
                  <c:v>166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'980041'!$B$599:$B$631</c:f>
              <c:numCache>
                <c:formatCode>General</c:formatCode>
                <c:ptCount val="33"/>
                <c:pt idx="0">
                  <c:v>-168.55</c:v>
                </c:pt>
                <c:pt idx="1">
                  <c:v>-168.63</c:v>
                </c:pt>
                <c:pt idx="2">
                  <c:v>-168.69499999999999</c:v>
                </c:pt>
                <c:pt idx="3">
                  <c:v>-168.755</c:v>
                </c:pt>
                <c:pt idx="4">
                  <c:v>-168.82499999999999</c:v>
                </c:pt>
                <c:pt idx="5">
                  <c:v>-168.88499999999999</c:v>
                </c:pt>
                <c:pt idx="6">
                  <c:v>-168.95500000000001</c:v>
                </c:pt>
                <c:pt idx="7">
                  <c:v>-169.01499999999999</c:v>
                </c:pt>
                <c:pt idx="8">
                  <c:v>-169.08500000000001</c:v>
                </c:pt>
                <c:pt idx="9">
                  <c:v>-169.14500000000001</c:v>
                </c:pt>
                <c:pt idx="10">
                  <c:v>-169.215</c:v>
                </c:pt>
                <c:pt idx="11">
                  <c:v>-169.28</c:v>
                </c:pt>
                <c:pt idx="12">
                  <c:v>-169.345</c:v>
                </c:pt>
                <c:pt idx="13">
                  <c:v>-169.405</c:v>
                </c:pt>
                <c:pt idx="14">
                  <c:v>-169.47</c:v>
                </c:pt>
                <c:pt idx="15">
                  <c:v>-169.54</c:v>
                </c:pt>
                <c:pt idx="16">
                  <c:v>-169.6</c:v>
                </c:pt>
                <c:pt idx="17">
                  <c:v>-169.66499999999999</c:v>
                </c:pt>
                <c:pt idx="18">
                  <c:v>-169.73500000000001</c:v>
                </c:pt>
                <c:pt idx="19">
                  <c:v>-169.8</c:v>
                </c:pt>
                <c:pt idx="20">
                  <c:v>-169.86500000000001</c:v>
                </c:pt>
                <c:pt idx="21">
                  <c:v>-169.935</c:v>
                </c:pt>
                <c:pt idx="22">
                  <c:v>-170</c:v>
                </c:pt>
                <c:pt idx="23">
                  <c:v>-170.06</c:v>
                </c:pt>
                <c:pt idx="24">
                  <c:v>-170.12</c:v>
                </c:pt>
                <c:pt idx="25">
                  <c:v>-170.19</c:v>
                </c:pt>
                <c:pt idx="26">
                  <c:v>-170.26</c:v>
                </c:pt>
                <c:pt idx="27">
                  <c:v>-170.32</c:v>
                </c:pt>
                <c:pt idx="28">
                  <c:v>-170.38499999999999</c:v>
                </c:pt>
                <c:pt idx="29">
                  <c:v>-170.44</c:v>
                </c:pt>
                <c:pt idx="30">
                  <c:v>-170.51499999999999</c:v>
                </c:pt>
                <c:pt idx="31">
                  <c:v>-170.58</c:v>
                </c:pt>
                <c:pt idx="32">
                  <c:v>-170.64500000000001</c:v>
                </c:pt>
              </c:numCache>
            </c:numRef>
          </c:xVal>
          <c:yVal>
            <c:numRef>
              <c:f>'980041'!$F$599:$F$631</c:f>
              <c:numCache>
                <c:formatCode>General</c:formatCode>
                <c:ptCount val="33"/>
                <c:pt idx="0">
                  <c:v>350.53531310674634</c:v>
                </c:pt>
                <c:pt idx="1">
                  <c:v>350.53531310674634</c:v>
                </c:pt>
                <c:pt idx="2">
                  <c:v>350.53531310674634</c:v>
                </c:pt>
                <c:pt idx="3">
                  <c:v>350.53531310674634</c:v>
                </c:pt>
                <c:pt idx="4">
                  <c:v>350.53531310674634</c:v>
                </c:pt>
                <c:pt idx="5">
                  <c:v>350.53531310674634</c:v>
                </c:pt>
                <c:pt idx="6">
                  <c:v>350.53531310674634</c:v>
                </c:pt>
                <c:pt idx="7">
                  <c:v>350.53531310674634</c:v>
                </c:pt>
                <c:pt idx="8">
                  <c:v>350.53531310674634</c:v>
                </c:pt>
                <c:pt idx="9">
                  <c:v>350.53531310674634</c:v>
                </c:pt>
                <c:pt idx="10">
                  <c:v>350.53531310674634</c:v>
                </c:pt>
                <c:pt idx="11">
                  <c:v>350.53531310674634</c:v>
                </c:pt>
                <c:pt idx="12">
                  <c:v>350.45224871458402</c:v>
                </c:pt>
                <c:pt idx="13">
                  <c:v>344.05187003513771</c:v>
                </c:pt>
                <c:pt idx="14">
                  <c:v>325.61042415435463</c:v>
                </c:pt>
                <c:pt idx="15">
                  <c:v>292.36606251750516</c:v>
                </c:pt>
                <c:pt idx="16">
                  <c:v>253.93140823437562</c:v>
                </c:pt>
                <c:pt idx="17">
                  <c:v>218.83664497737476</c:v>
                </c:pt>
                <c:pt idx="18">
                  <c:v>194.42662754276105</c:v>
                </c:pt>
                <c:pt idx="19">
                  <c:v>184.18850127835205</c:v>
                </c:pt>
                <c:pt idx="20">
                  <c:v>183.43242130333317</c:v>
                </c:pt>
                <c:pt idx="21">
                  <c:v>183.43242130333317</c:v>
                </c:pt>
                <c:pt idx="22">
                  <c:v>183.43242130333317</c:v>
                </c:pt>
                <c:pt idx="23">
                  <c:v>183.43242130333317</c:v>
                </c:pt>
                <c:pt idx="24">
                  <c:v>183.43242130333317</c:v>
                </c:pt>
                <c:pt idx="25">
                  <c:v>183.43242130333317</c:v>
                </c:pt>
                <c:pt idx="26">
                  <c:v>183.43242130333317</c:v>
                </c:pt>
                <c:pt idx="27">
                  <c:v>183.43242130333317</c:v>
                </c:pt>
                <c:pt idx="28">
                  <c:v>183.43242130333317</c:v>
                </c:pt>
                <c:pt idx="29">
                  <c:v>183.43242130333317</c:v>
                </c:pt>
                <c:pt idx="30">
                  <c:v>183.43242130333317</c:v>
                </c:pt>
                <c:pt idx="31">
                  <c:v>183.43242130333317</c:v>
                </c:pt>
                <c:pt idx="32">
                  <c:v>183.43242130333317</c:v>
                </c:pt>
              </c:numCache>
            </c:numRef>
          </c:yVal>
        </c:ser>
        <c:axId val="96976896"/>
        <c:axId val="96978432"/>
      </c:scatterChart>
      <c:valAx>
        <c:axId val="96976896"/>
        <c:scaling>
          <c:orientation val="minMax"/>
        </c:scaling>
        <c:axPos val="b"/>
        <c:numFmt formatCode="General" sourceLinked="1"/>
        <c:tickLblPos val="nextTo"/>
        <c:crossAx val="96978432"/>
        <c:crosses val="autoZero"/>
        <c:crossBetween val="midCat"/>
      </c:valAx>
      <c:valAx>
        <c:axId val="96978432"/>
        <c:scaling>
          <c:orientation val="minMax"/>
        </c:scaling>
        <c:axPos val="l"/>
        <c:majorGridlines/>
        <c:numFmt formatCode="General" sourceLinked="1"/>
        <c:tickLblPos val="nextTo"/>
        <c:crossAx val="96976896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Setup!$G$6:$G$16</c:f>
              <c:numCache>
                <c:formatCode>General</c:formatCode>
                <c:ptCount val="11"/>
                <c:pt idx="0">
                  <c:v>25.355</c:v>
                </c:pt>
                <c:pt idx="1">
                  <c:v>14.785</c:v>
                </c:pt>
                <c:pt idx="2">
                  <c:v>4.8099999999999996</c:v>
                </c:pt>
                <c:pt idx="3">
                  <c:v>-5.1150000000000002</c:v>
                </c:pt>
                <c:pt idx="4">
                  <c:v>-15.824999999999999</c:v>
                </c:pt>
                <c:pt idx="5">
                  <c:v>-24.94</c:v>
                </c:pt>
                <c:pt idx="6">
                  <c:v>-34.53</c:v>
                </c:pt>
                <c:pt idx="7">
                  <c:v>-43.54</c:v>
                </c:pt>
                <c:pt idx="8">
                  <c:v>-54.3</c:v>
                </c:pt>
                <c:pt idx="9">
                  <c:v>-65.114999999999995</c:v>
                </c:pt>
                <c:pt idx="10">
                  <c:v>-76.67</c:v>
                </c:pt>
              </c:numCache>
            </c:numRef>
          </c:xVal>
          <c:yVal>
            <c:numRef>
              <c:f>Setup!$L$6:$L$16</c:f>
              <c:numCache>
                <c:formatCode>General</c:formatCode>
                <c:ptCount val="11"/>
                <c:pt idx="0">
                  <c:v>-169.43393885552865</c:v>
                </c:pt>
                <c:pt idx="1">
                  <c:v>-169.63787096607641</c:v>
                </c:pt>
                <c:pt idx="2">
                  <c:v>-170.12885347116784</c:v>
                </c:pt>
                <c:pt idx="3">
                  <c:v>-168.84017447285612</c:v>
                </c:pt>
                <c:pt idx="4">
                  <c:v>-167.71363608045891</c:v>
                </c:pt>
                <c:pt idx="5">
                  <c:v>-168.96917070115799</c:v>
                </c:pt>
                <c:pt idx="6">
                  <c:v>-169.58022329079472</c:v>
                </c:pt>
                <c:pt idx="7">
                  <c:v>-168.75751284930951</c:v>
                </c:pt>
                <c:pt idx="8">
                  <c:v>-167.7645323495355</c:v>
                </c:pt>
                <c:pt idx="9">
                  <c:v>-167.85704825298609</c:v>
                </c:pt>
                <c:pt idx="10">
                  <c:v>-168.67052068295317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Setup!$R$6:$R$16</c:f>
              <c:numCache>
                <c:formatCode>General</c:formatCode>
                <c:ptCount val="11"/>
                <c:pt idx="0">
                  <c:v>25.355</c:v>
                </c:pt>
                <c:pt idx="1">
                  <c:v>14.785</c:v>
                </c:pt>
                <c:pt idx="2">
                  <c:v>4.8099999999999996</c:v>
                </c:pt>
                <c:pt idx="3">
                  <c:v>-5.1150000000000002</c:v>
                </c:pt>
                <c:pt idx="4">
                  <c:v>-15.824999999999999</c:v>
                </c:pt>
                <c:pt idx="5">
                  <c:v>-24.94</c:v>
                </c:pt>
                <c:pt idx="6">
                  <c:v>-34.53</c:v>
                </c:pt>
                <c:pt idx="7">
                  <c:v>-43.54</c:v>
                </c:pt>
                <c:pt idx="8">
                  <c:v>-54.3</c:v>
                </c:pt>
                <c:pt idx="9">
                  <c:v>-65.114999999999995</c:v>
                </c:pt>
                <c:pt idx="10">
                  <c:v>-76.67</c:v>
                </c:pt>
              </c:numCache>
            </c:numRef>
          </c:xVal>
          <c:yVal>
            <c:numRef>
              <c:f>Setup!$P$6:$P$16</c:f>
              <c:numCache>
                <c:formatCode>General</c:formatCode>
                <c:ptCount val="11"/>
                <c:pt idx="0">
                  <c:v>-169.28393885552865</c:v>
                </c:pt>
                <c:pt idx="1">
                  <c:v>-169.4878709660764</c:v>
                </c:pt>
                <c:pt idx="2">
                  <c:v>-169.97885347116784</c:v>
                </c:pt>
                <c:pt idx="3">
                  <c:v>-168.69017447285611</c:v>
                </c:pt>
                <c:pt idx="4">
                  <c:v>-167.56363608045891</c:v>
                </c:pt>
                <c:pt idx="5">
                  <c:v>-168.81917070115799</c:v>
                </c:pt>
                <c:pt idx="6">
                  <c:v>-169.43022329079471</c:v>
                </c:pt>
                <c:pt idx="7">
                  <c:v>-168.6075128493095</c:v>
                </c:pt>
                <c:pt idx="8">
                  <c:v>-167.61453234953549</c:v>
                </c:pt>
                <c:pt idx="9">
                  <c:v>-167.70704825298608</c:v>
                </c:pt>
                <c:pt idx="10">
                  <c:v>-168.52052068295316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Setup!$R$17:$R$27</c:f>
              <c:numCache>
                <c:formatCode>General</c:formatCode>
                <c:ptCount val="11"/>
                <c:pt idx="0">
                  <c:v>25.355</c:v>
                </c:pt>
                <c:pt idx="1">
                  <c:v>14.785</c:v>
                </c:pt>
                <c:pt idx="2">
                  <c:v>4.8099999999999996</c:v>
                </c:pt>
                <c:pt idx="3">
                  <c:v>-5.1150000000000002</c:v>
                </c:pt>
                <c:pt idx="4">
                  <c:v>-15.824999999999999</c:v>
                </c:pt>
                <c:pt idx="5">
                  <c:v>-24.94</c:v>
                </c:pt>
                <c:pt idx="6">
                  <c:v>-34.53</c:v>
                </c:pt>
                <c:pt idx="7">
                  <c:v>-43.54</c:v>
                </c:pt>
                <c:pt idx="8">
                  <c:v>-54.3</c:v>
                </c:pt>
                <c:pt idx="9">
                  <c:v>-65.114999999999995</c:v>
                </c:pt>
                <c:pt idx="10">
                  <c:v>-76.67</c:v>
                </c:pt>
              </c:numCache>
            </c:numRef>
          </c:xVal>
          <c:yVal>
            <c:numRef>
              <c:f>Setup!$P$17:$P$27</c:f>
              <c:numCache>
                <c:formatCode>General</c:formatCode>
                <c:ptCount val="11"/>
                <c:pt idx="0">
                  <c:v>-166.93393885552865</c:v>
                </c:pt>
                <c:pt idx="1">
                  <c:v>-167.13787096607641</c:v>
                </c:pt>
                <c:pt idx="2">
                  <c:v>-167.62885347116784</c:v>
                </c:pt>
                <c:pt idx="3">
                  <c:v>-166.34017447285612</c:v>
                </c:pt>
                <c:pt idx="4">
                  <c:v>-165.21363608045891</c:v>
                </c:pt>
                <c:pt idx="5">
                  <c:v>-166.46917070115799</c:v>
                </c:pt>
                <c:pt idx="6">
                  <c:v>-167.08022329079472</c:v>
                </c:pt>
                <c:pt idx="7">
                  <c:v>-166.25751284930951</c:v>
                </c:pt>
                <c:pt idx="8">
                  <c:v>-165.2645323495355</c:v>
                </c:pt>
                <c:pt idx="9">
                  <c:v>-165.35704825298609</c:v>
                </c:pt>
                <c:pt idx="10">
                  <c:v>-166.17052068295317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Setup!$R$28:$R$34</c:f>
              <c:numCache>
                <c:formatCode>General</c:formatCode>
                <c:ptCount val="7"/>
                <c:pt idx="0">
                  <c:v>-34.53</c:v>
                </c:pt>
                <c:pt idx="1">
                  <c:v>-34.53</c:v>
                </c:pt>
                <c:pt idx="2">
                  <c:v>-34.53</c:v>
                </c:pt>
                <c:pt idx="3">
                  <c:v>-34.53</c:v>
                </c:pt>
                <c:pt idx="4">
                  <c:v>-34.53</c:v>
                </c:pt>
                <c:pt idx="5">
                  <c:v>-34.53</c:v>
                </c:pt>
                <c:pt idx="6">
                  <c:v>-34.53</c:v>
                </c:pt>
              </c:numCache>
            </c:numRef>
          </c:xVal>
          <c:yVal>
            <c:numRef>
              <c:f>Setup!$P$28:$P$34</c:f>
              <c:numCache>
                <c:formatCode>General</c:formatCode>
                <c:ptCount val="7"/>
                <c:pt idx="0">
                  <c:v>-169.13022329079473</c:v>
                </c:pt>
                <c:pt idx="1">
                  <c:v>-168.83022329079472</c:v>
                </c:pt>
                <c:pt idx="2">
                  <c:v>-168.53022329079471</c:v>
                </c:pt>
                <c:pt idx="3">
                  <c:v>-168.23022329079473</c:v>
                </c:pt>
                <c:pt idx="4">
                  <c:v>-167.93022329079471</c:v>
                </c:pt>
                <c:pt idx="5">
                  <c:v>-167.63022329079473</c:v>
                </c:pt>
                <c:pt idx="6">
                  <c:v>-167.33022329079472</c:v>
                </c:pt>
              </c:numCache>
            </c:numRef>
          </c:yVal>
        </c:ser>
        <c:axId val="120071296"/>
        <c:axId val="97586560"/>
      </c:scatterChart>
      <c:valAx>
        <c:axId val="120071296"/>
        <c:scaling>
          <c:orientation val="minMax"/>
        </c:scaling>
        <c:axPos val="b"/>
        <c:numFmt formatCode="General" sourceLinked="1"/>
        <c:tickLblPos val="nextTo"/>
        <c:crossAx val="97586560"/>
        <c:crosses val="autoZero"/>
        <c:crossBetween val="midCat"/>
      </c:valAx>
      <c:valAx>
        <c:axId val="97586560"/>
        <c:scaling>
          <c:orientation val="minMax"/>
        </c:scaling>
        <c:axPos val="l"/>
        <c:majorGridlines/>
        <c:numFmt formatCode="General" sourceLinked="1"/>
        <c:tickLblPos val="nextTo"/>
        <c:crossAx val="1200712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'980041'!$B$68:$B$100</c:f>
              <c:numCache>
                <c:formatCode>General</c:formatCode>
                <c:ptCount val="33"/>
                <c:pt idx="0">
                  <c:v>-168.66</c:v>
                </c:pt>
                <c:pt idx="1">
                  <c:v>-168.73</c:v>
                </c:pt>
                <c:pt idx="2">
                  <c:v>-168.79499999999999</c:v>
                </c:pt>
                <c:pt idx="3">
                  <c:v>-168.86500000000001</c:v>
                </c:pt>
                <c:pt idx="4">
                  <c:v>-168.93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-169.51499999999999</c:v>
                </c:pt>
                <c:pt idx="14">
                  <c:v>-169.58500000000001</c:v>
                </c:pt>
                <c:pt idx="15">
                  <c:v>-169.64500000000001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-169.91</c:v>
                </c:pt>
                <c:pt idx="20">
                  <c:v>-169.97</c:v>
                </c:pt>
                <c:pt idx="21">
                  <c:v>-170.04</c:v>
                </c:pt>
                <c:pt idx="22">
                  <c:v>-170.1</c:v>
                </c:pt>
                <c:pt idx="23">
                  <c:v>-170.16</c:v>
                </c:pt>
                <c:pt idx="24">
                  <c:v>-170.23</c:v>
                </c:pt>
                <c:pt idx="25">
                  <c:v>-170.29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-170.495</c:v>
                </c:pt>
                <c:pt idx="29">
                  <c:v>-170.54499999999999</c:v>
                </c:pt>
                <c:pt idx="30">
                  <c:v>-170.625</c:v>
                </c:pt>
                <c:pt idx="31">
                  <c:v>-170.69</c:v>
                </c:pt>
                <c:pt idx="32">
                  <c:v>-170.76</c:v>
                </c:pt>
              </c:numCache>
            </c:numRef>
          </c:xVal>
          <c:yVal>
            <c:numRef>
              <c:f>'980041'!$E$68:$E$100</c:f>
              <c:numCache>
                <c:formatCode>General</c:formatCode>
                <c:ptCount val="33"/>
                <c:pt idx="0">
                  <c:v>203</c:v>
                </c:pt>
                <c:pt idx="1">
                  <c:v>196</c:v>
                </c:pt>
                <c:pt idx="2">
                  <c:v>194</c:v>
                </c:pt>
                <c:pt idx="3">
                  <c:v>210</c:v>
                </c:pt>
                <c:pt idx="4">
                  <c:v>198</c:v>
                </c:pt>
                <c:pt idx="5">
                  <c:v>177</c:v>
                </c:pt>
                <c:pt idx="6">
                  <c:v>195</c:v>
                </c:pt>
                <c:pt idx="7">
                  <c:v>213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175</c:v>
                </c:pt>
                <c:pt idx="12">
                  <c:v>193</c:v>
                </c:pt>
                <c:pt idx="13">
                  <c:v>171</c:v>
                </c:pt>
                <c:pt idx="14">
                  <c:v>155</c:v>
                </c:pt>
                <c:pt idx="15">
                  <c:v>125</c:v>
                </c:pt>
                <c:pt idx="16">
                  <c:v>102</c:v>
                </c:pt>
                <c:pt idx="17">
                  <c:v>68</c:v>
                </c:pt>
                <c:pt idx="18">
                  <c:v>67</c:v>
                </c:pt>
                <c:pt idx="19">
                  <c:v>56</c:v>
                </c:pt>
                <c:pt idx="20">
                  <c:v>46</c:v>
                </c:pt>
                <c:pt idx="21">
                  <c:v>59</c:v>
                </c:pt>
                <c:pt idx="22">
                  <c:v>62</c:v>
                </c:pt>
                <c:pt idx="23">
                  <c:v>73</c:v>
                </c:pt>
                <c:pt idx="24">
                  <c:v>67</c:v>
                </c:pt>
                <c:pt idx="25">
                  <c:v>69</c:v>
                </c:pt>
                <c:pt idx="26">
                  <c:v>56</c:v>
                </c:pt>
                <c:pt idx="27">
                  <c:v>61</c:v>
                </c:pt>
                <c:pt idx="28">
                  <c:v>68</c:v>
                </c:pt>
                <c:pt idx="29">
                  <c:v>48</c:v>
                </c:pt>
                <c:pt idx="30">
                  <c:v>66</c:v>
                </c:pt>
                <c:pt idx="31">
                  <c:v>72</c:v>
                </c:pt>
                <c:pt idx="32">
                  <c:v>53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'980041'!$B$68:$B$100</c:f>
              <c:numCache>
                <c:formatCode>General</c:formatCode>
                <c:ptCount val="33"/>
                <c:pt idx="0">
                  <c:v>-168.66</c:v>
                </c:pt>
                <c:pt idx="1">
                  <c:v>-168.73</c:v>
                </c:pt>
                <c:pt idx="2">
                  <c:v>-168.79499999999999</c:v>
                </c:pt>
                <c:pt idx="3">
                  <c:v>-168.86500000000001</c:v>
                </c:pt>
                <c:pt idx="4">
                  <c:v>-168.93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-169.51499999999999</c:v>
                </c:pt>
                <c:pt idx="14">
                  <c:v>-169.58500000000001</c:v>
                </c:pt>
                <c:pt idx="15">
                  <c:v>-169.64500000000001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-169.91</c:v>
                </c:pt>
                <c:pt idx="20">
                  <c:v>-169.97</c:v>
                </c:pt>
                <c:pt idx="21">
                  <c:v>-170.04</c:v>
                </c:pt>
                <c:pt idx="22">
                  <c:v>-170.1</c:v>
                </c:pt>
                <c:pt idx="23">
                  <c:v>-170.16</c:v>
                </c:pt>
                <c:pt idx="24">
                  <c:v>-170.23</c:v>
                </c:pt>
                <c:pt idx="25">
                  <c:v>-170.29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-170.495</c:v>
                </c:pt>
                <c:pt idx="29">
                  <c:v>-170.54499999999999</c:v>
                </c:pt>
                <c:pt idx="30">
                  <c:v>-170.625</c:v>
                </c:pt>
                <c:pt idx="31">
                  <c:v>-170.69</c:v>
                </c:pt>
                <c:pt idx="32">
                  <c:v>-170.76</c:v>
                </c:pt>
              </c:numCache>
            </c:numRef>
          </c:xVal>
          <c:yVal>
            <c:numRef>
              <c:f>'980041'!$F$68:$F$100</c:f>
              <c:numCache>
                <c:formatCode>General</c:formatCode>
                <c:ptCount val="33"/>
                <c:pt idx="0">
                  <c:v>196.006897629496</c:v>
                </c:pt>
                <c:pt idx="1">
                  <c:v>196.006897629496</c:v>
                </c:pt>
                <c:pt idx="2">
                  <c:v>196.006897629496</c:v>
                </c:pt>
                <c:pt idx="3">
                  <c:v>196.006897629496</c:v>
                </c:pt>
                <c:pt idx="4">
                  <c:v>196.006897629496</c:v>
                </c:pt>
                <c:pt idx="5">
                  <c:v>196.006897629496</c:v>
                </c:pt>
                <c:pt idx="6">
                  <c:v>196.006897629496</c:v>
                </c:pt>
                <c:pt idx="7">
                  <c:v>196.006897629496</c:v>
                </c:pt>
                <c:pt idx="8">
                  <c:v>196.006897629496</c:v>
                </c:pt>
                <c:pt idx="9">
                  <c:v>196.006897629496</c:v>
                </c:pt>
                <c:pt idx="10">
                  <c:v>196.006897629496</c:v>
                </c:pt>
                <c:pt idx="11">
                  <c:v>195.86713499254685</c:v>
                </c:pt>
                <c:pt idx="12">
                  <c:v>189.48701788707854</c:v>
                </c:pt>
                <c:pt idx="13">
                  <c:v>176.45637474981802</c:v>
                </c:pt>
                <c:pt idx="14">
                  <c:v>152.43165786832253</c:v>
                </c:pt>
                <c:pt idx="15">
                  <c:v>124.37561648371951</c:v>
                </c:pt>
                <c:pt idx="16">
                  <c:v>97.879786070805906</c:v>
                </c:pt>
                <c:pt idx="17">
                  <c:v>74.576018534460673</c:v>
                </c:pt>
                <c:pt idx="18">
                  <c:v>63.201719890969137</c:v>
                </c:pt>
                <c:pt idx="19">
                  <c:v>59.968579800511854</c:v>
                </c:pt>
                <c:pt idx="20">
                  <c:v>59.968579800511854</c:v>
                </c:pt>
                <c:pt idx="21">
                  <c:v>59.968579800511854</c:v>
                </c:pt>
                <c:pt idx="22">
                  <c:v>59.968579800511854</c:v>
                </c:pt>
                <c:pt idx="23">
                  <c:v>59.968579800511854</c:v>
                </c:pt>
                <c:pt idx="24">
                  <c:v>59.968579800511854</c:v>
                </c:pt>
                <c:pt idx="25">
                  <c:v>59.968579800511854</c:v>
                </c:pt>
                <c:pt idx="26">
                  <c:v>59.968579800511854</c:v>
                </c:pt>
                <c:pt idx="27">
                  <c:v>59.968579800511854</c:v>
                </c:pt>
                <c:pt idx="28">
                  <c:v>59.968579800511854</c:v>
                </c:pt>
                <c:pt idx="29">
                  <c:v>59.968579800511854</c:v>
                </c:pt>
                <c:pt idx="30">
                  <c:v>59.968579800511854</c:v>
                </c:pt>
                <c:pt idx="31">
                  <c:v>59.968579800511854</c:v>
                </c:pt>
                <c:pt idx="32">
                  <c:v>59.968579800511854</c:v>
                </c:pt>
              </c:numCache>
            </c:numRef>
          </c:yVal>
        </c:ser>
        <c:axId val="95728384"/>
        <c:axId val="95729920"/>
      </c:scatterChart>
      <c:valAx>
        <c:axId val="95728384"/>
        <c:scaling>
          <c:orientation val="minMax"/>
        </c:scaling>
        <c:axPos val="b"/>
        <c:numFmt formatCode="General" sourceLinked="1"/>
        <c:tickLblPos val="nextTo"/>
        <c:crossAx val="95729920"/>
        <c:crosses val="autoZero"/>
        <c:crossBetween val="midCat"/>
      </c:valAx>
      <c:valAx>
        <c:axId val="95729920"/>
        <c:scaling>
          <c:orientation val="minMax"/>
        </c:scaling>
        <c:axPos val="l"/>
        <c:majorGridlines/>
        <c:numFmt formatCode="General" sourceLinked="1"/>
        <c:tickLblPos val="nextTo"/>
        <c:crossAx val="9572838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'980041'!$B$118:$B$150</c:f>
              <c:numCache>
                <c:formatCode>General</c:formatCode>
                <c:ptCount val="33"/>
                <c:pt idx="0">
                  <c:v>-169.09</c:v>
                </c:pt>
                <c:pt idx="1">
                  <c:v>-169.16</c:v>
                </c:pt>
                <c:pt idx="2">
                  <c:v>-169.23</c:v>
                </c:pt>
                <c:pt idx="3">
                  <c:v>-169.29499999999999</c:v>
                </c:pt>
                <c:pt idx="4">
                  <c:v>-169.35</c:v>
                </c:pt>
                <c:pt idx="5">
                  <c:v>-169.42500000000001</c:v>
                </c:pt>
                <c:pt idx="6">
                  <c:v>-169.48</c:v>
                </c:pt>
                <c:pt idx="7">
                  <c:v>-169.55500000000001</c:v>
                </c:pt>
                <c:pt idx="8">
                  <c:v>-169.62</c:v>
                </c:pt>
                <c:pt idx="9">
                  <c:v>-169.69</c:v>
                </c:pt>
                <c:pt idx="10">
                  <c:v>-169.745</c:v>
                </c:pt>
                <c:pt idx="11">
                  <c:v>-169.81</c:v>
                </c:pt>
                <c:pt idx="12">
                  <c:v>-169.88499999999999</c:v>
                </c:pt>
                <c:pt idx="13">
                  <c:v>-169.94499999999999</c:v>
                </c:pt>
                <c:pt idx="14">
                  <c:v>-170.01499999999999</c:v>
                </c:pt>
                <c:pt idx="15">
                  <c:v>-170.07499999999999</c:v>
                </c:pt>
                <c:pt idx="16">
                  <c:v>-170.13499999999999</c:v>
                </c:pt>
                <c:pt idx="17">
                  <c:v>-170.20500000000001</c:v>
                </c:pt>
                <c:pt idx="18">
                  <c:v>-170.26499999999999</c:v>
                </c:pt>
                <c:pt idx="19">
                  <c:v>-170.33500000000001</c:v>
                </c:pt>
                <c:pt idx="20">
                  <c:v>-170.39500000000001</c:v>
                </c:pt>
                <c:pt idx="21">
                  <c:v>-170.47</c:v>
                </c:pt>
                <c:pt idx="22">
                  <c:v>-170.52</c:v>
                </c:pt>
                <c:pt idx="23">
                  <c:v>-170.58500000000001</c:v>
                </c:pt>
                <c:pt idx="24">
                  <c:v>-170.65</c:v>
                </c:pt>
                <c:pt idx="25">
                  <c:v>-170.72</c:v>
                </c:pt>
                <c:pt idx="26">
                  <c:v>-170.79</c:v>
                </c:pt>
                <c:pt idx="27">
                  <c:v>-170.86</c:v>
                </c:pt>
                <c:pt idx="28">
                  <c:v>-170.92500000000001</c:v>
                </c:pt>
                <c:pt idx="29">
                  <c:v>-170.97499999999999</c:v>
                </c:pt>
                <c:pt idx="30">
                  <c:v>-171.04</c:v>
                </c:pt>
                <c:pt idx="31">
                  <c:v>-171.12</c:v>
                </c:pt>
                <c:pt idx="32">
                  <c:v>-171.17500000000001</c:v>
                </c:pt>
              </c:numCache>
            </c:numRef>
          </c:xVal>
          <c:yVal>
            <c:numRef>
              <c:f>'980041'!$E$118:$E$150</c:f>
              <c:numCache>
                <c:formatCode>General</c:formatCode>
                <c:ptCount val="33"/>
                <c:pt idx="0">
                  <c:v>183</c:v>
                </c:pt>
                <c:pt idx="1">
                  <c:v>193</c:v>
                </c:pt>
                <c:pt idx="2">
                  <c:v>182</c:v>
                </c:pt>
                <c:pt idx="3">
                  <c:v>197</c:v>
                </c:pt>
                <c:pt idx="4">
                  <c:v>197</c:v>
                </c:pt>
                <c:pt idx="5">
                  <c:v>183</c:v>
                </c:pt>
                <c:pt idx="6">
                  <c:v>194</c:v>
                </c:pt>
                <c:pt idx="7">
                  <c:v>222</c:v>
                </c:pt>
                <c:pt idx="8">
                  <c:v>202</c:v>
                </c:pt>
                <c:pt idx="9">
                  <c:v>171</c:v>
                </c:pt>
                <c:pt idx="10">
                  <c:v>192</c:v>
                </c:pt>
                <c:pt idx="11">
                  <c:v>201</c:v>
                </c:pt>
                <c:pt idx="12">
                  <c:v>180</c:v>
                </c:pt>
                <c:pt idx="13">
                  <c:v>207</c:v>
                </c:pt>
                <c:pt idx="14">
                  <c:v>192</c:v>
                </c:pt>
                <c:pt idx="15">
                  <c:v>161</c:v>
                </c:pt>
                <c:pt idx="16">
                  <c:v>121</c:v>
                </c:pt>
                <c:pt idx="17">
                  <c:v>94</c:v>
                </c:pt>
                <c:pt idx="18">
                  <c:v>64</c:v>
                </c:pt>
                <c:pt idx="19">
                  <c:v>73</c:v>
                </c:pt>
                <c:pt idx="20">
                  <c:v>76</c:v>
                </c:pt>
                <c:pt idx="21">
                  <c:v>75</c:v>
                </c:pt>
                <c:pt idx="22">
                  <c:v>70</c:v>
                </c:pt>
                <c:pt idx="23">
                  <c:v>72</c:v>
                </c:pt>
                <c:pt idx="24">
                  <c:v>55</c:v>
                </c:pt>
                <c:pt idx="25">
                  <c:v>61</c:v>
                </c:pt>
                <c:pt idx="26">
                  <c:v>58</c:v>
                </c:pt>
                <c:pt idx="27">
                  <c:v>60</c:v>
                </c:pt>
                <c:pt idx="28">
                  <c:v>72</c:v>
                </c:pt>
                <c:pt idx="29">
                  <c:v>59</c:v>
                </c:pt>
                <c:pt idx="30">
                  <c:v>64</c:v>
                </c:pt>
                <c:pt idx="31">
                  <c:v>87</c:v>
                </c:pt>
                <c:pt idx="32">
                  <c:v>66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'980041'!$B$118:$B$150</c:f>
              <c:numCache>
                <c:formatCode>General</c:formatCode>
                <c:ptCount val="33"/>
                <c:pt idx="0">
                  <c:v>-169.09</c:v>
                </c:pt>
                <c:pt idx="1">
                  <c:v>-169.16</c:v>
                </c:pt>
                <c:pt idx="2">
                  <c:v>-169.23</c:v>
                </c:pt>
                <c:pt idx="3">
                  <c:v>-169.29499999999999</c:v>
                </c:pt>
                <c:pt idx="4">
                  <c:v>-169.35</c:v>
                </c:pt>
                <c:pt idx="5">
                  <c:v>-169.42500000000001</c:v>
                </c:pt>
                <c:pt idx="6">
                  <c:v>-169.48</c:v>
                </c:pt>
                <c:pt idx="7">
                  <c:v>-169.55500000000001</c:v>
                </c:pt>
                <c:pt idx="8">
                  <c:v>-169.62</c:v>
                </c:pt>
                <c:pt idx="9">
                  <c:v>-169.69</c:v>
                </c:pt>
                <c:pt idx="10">
                  <c:v>-169.745</c:v>
                </c:pt>
                <c:pt idx="11">
                  <c:v>-169.81</c:v>
                </c:pt>
                <c:pt idx="12">
                  <c:v>-169.88499999999999</c:v>
                </c:pt>
                <c:pt idx="13">
                  <c:v>-169.94499999999999</c:v>
                </c:pt>
                <c:pt idx="14">
                  <c:v>-170.01499999999999</c:v>
                </c:pt>
                <c:pt idx="15">
                  <c:v>-170.07499999999999</c:v>
                </c:pt>
                <c:pt idx="16">
                  <c:v>-170.13499999999999</c:v>
                </c:pt>
                <c:pt idx="17">
                  <c:v>-170.20500000000001</c:v>
                </c:pt>
                <c:pt idx="18">
                  <c:v>-170.26499999999999</c:v>
                </c:pt>
                <c:pt idx="19">
                  <c:v>-170.33500000000001</c:v>
                </c:pt>
                <c:pt idx="20">
                  <c:v>-170.39500000000001</c:v>
                </c:pt>
                <c:pt idx="21">
                  <c:v>-170.47</c:v>
                </c:pt>
                <c:pt idx="22">
                  <c:v>-170.52</c:v>
                </c:pt>
                <c:pt idx="23">
                  <c:v>-170.58500000000001</c:v>
                </c:pt>
                <c:pt idx="24">
                  <c:v>-170.65</c:v>
                </c:pt>
                <c:pt idx="25">
                  <c:v>-170.72</c:v>
                </c:pt>
                <c:pt idx="26">
                  <c:v>-170.79</c:v>
                </c:pt>
                <c:pt idx="27">
                  <c:v>-170.86</c:v>
                </c:pt>
                <c:pt idx="28">
                  <c:v>-170.92500000000001</c:v>
                </c:pt>
                <c:pt idx="29">
                  <c:v>-170.97499999999999</c:v>
                </c:pt>
                <c:pt idx="30">
                  <c:v>-171.04</c:v>
                </c:pt>
                <c:pt idx="31">
                  <c:v>-171.12</c:v>
                </c:pt>
                <c:pt idx="32">
                  <c:v>-171.17500000000001</c:v>
                </c:pt>
              </c:numCache>
            </c:numRef>
          </c:xVal>
          <c:yVal>
            <c:numRef>
              <c:f>'980041'!$F$118:$F$150</c:f>
              <c:numCache>
                <c:formatCode>General</c:formatCode>
                <c:ptCount val="33"/>
                <c:pt idx="0">
                  <c:v>192.6108985583366</c:v>
                </c:pt>
                <c:pt idx="1">
                  <c:v>192.6108985583366</c:v>
                </c:pt>
                <c:pt idx="2">
                  <c:v>192.6108985583366</c:v>
                </c:pt>
                <c:pt idx="3">
                  <c:v>192.6108985583366</c:v>
                </c:pt>
                <c:pt idx="4">
                  <c:v>192.6108985583366</c:v>
                </c:pt>
                <c:pt idx="5">
                  <c:v>192.6108985583366</c:v>
                </c:pt>
                <c:pt idx="6">
                  <c:v>192.6108985583366</c:v>
                </c:pt>
                <c:pt idx="7">
                  <c:v>192.6108985583366</c:v>
                </c:pt>
                <c:pt idx="8">
                  <c:v>192.6108985583366</c:v>
                </c:pt>
                <c:pt idx="9">
                  <c:v>192.6108985583366</c:v>
                </c:pt>
                <c:pt idx="10">
                  <c:v>192.6108985583366</c:v>
                </c:pt>
                <c:pt idx="11">
                  <c:v>192.6108985583366</c:v>
                </c:pt>
                <c:pt idx="12">
                  <c:v>192.6108985583366</c:v>
                </c:pt>
                <c:pt idx="13">
                  <c:v>192.6108985583366</c:v>
                </c:pt>
                <c:pt idx="14">
                  <c:v>185.31368105034142</c:v>
                </c:pt>
                <c:pt idx="15">
                  <c:v>162.77814690998053</c:v>
                </c:pt>
                <c:pt idx="16">
                  <c:v>125.16073770193682</c:v>
                </c:pt>
                <c:pt idx="17">
                  <c:v>86.212271909381201</c:v>
                </c:pt>
                <c:pt idx="18">
                  <c:v>69.339853934008673</c:v>
                </c:pt>
                <c:pt idx="19">
                  <c:v>66.532109584755631</c:v>
                </c:pt>
                <c:pt idx="20">
                  <c:v>66.532109584755631</c:v>
                </c:pt>
                <c:pt idx="21">
                  <c:v>66.532109584755631</c:v>
                </c:pt>
                <c:pt idx="22">
                  <c:v>66.532109584755631</c:v>
                </c:pt>
                <c:pt idx="23">
                  <c:v>66.532109584755631</c:v>
                </c:pt>
                <c:pt idx="24">
                  <c:v>66.532109584755631</c:v>
                </c:pt>
                <c:pt idx="25">
                  <c:v>66.532109584755631</c:v>
                </c:pt>
                <c:pt idx="26">
                  <c:v>66.532109584755631</c:v>
                </c:pt>
                <c:pt idx="27">
                  <c:v>66.532109584755631</c:v>
                </c:pt>
                <c:pt idx="28">
                  <c:v>66.532109584755631</c:v>
                </c:pt>
                <c:pt idx="29">
                  <c:v>66.532109584755631</c:v>
                </c:pt>
                <c:pt idx="30">
                  <c:v>66.532109584755631</c:v>
                </c:pt>
                <c:pt idx="31">
                  <c:v>66.532109584755631</c:v>
                </c:pt>
                <c:pt idx="32">
                  <c:v>66.532109584755631</c:v>
                </c:pt>
              </c:numCache>
            </c:numRef>
          </c:yVal>
        </c:ser>
        <c:axId val="94840704"/>
        <c:axId val="94842240"/>
      </c:scatterChart>
      <c:valAx>
        <c:axId val="94840704"/>
        <c:scaling>
          <c:orientation val="minMax"/>
        </c:scaling>
        <c:axPos val="b"/>
        <c:numFmt formatCode="General" sourceLinked="1"/>
        <c:tickLblPos val="nextTo"/>
        <c:crossAx val="94842240"/>
        <c:crosses val="autoZero"/>
        <c:crossBetween val="midCat"/>
      </c:valAx>
      <c:valAx>
        <c:axId val="94842240"/>
        <c:scaling>
          <c:orientation val="minMax"/>
        </c:scaling>
        <c:axPos val="l"/>
        <c:majorGridlines/>
        <c:numFmt formatCode="General" sourceLinked="1"/>
        <c:tickLblPos val="nextTo"/>
        <c:crossAx val="94840704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'980041'!$B$168:$B$200</c:f>
              <c:numCache>
                <c:formatCode>General</c:formatCode>
                <c:ptCount val="33"/>
                <c:pt idx="0">
                  <c:v>-167.32</c:v>
                </c:pt>
                <c:pt idx="1">
                  <c:v>-167.4</c:v>
                </c:pt>
                <c:pt idx="2">
                  <c:v>-167.46</c:v>
                </c:pt>
                <c:pt idx="3">
                  <c:v>-167.52500000000001</c:v>
                </c:pt>
                <c:pt idx="4">
                  <c:v>-167.595</c:v>
                </c:pt>
                <c:pt idx="5">
                  <c:v>-167.66</c:v>
                </c:pt>
                <c:pt idx="6">
                  <c:v>-167.72499999999999</c:v>
                </c:pt>
                <c:pt idx="7">
                  <c:v>-167.79</c:v>
                </c:pt>
                <c:pt idx="8">
                  <c:v>-167.85499999999999</c:v>
                </c:pt>
                <c:pt idx="9">
                  <c:v>-167.92</c:v>
                </c:pt>
                <c:pt idx="10">
                  <c:v>-167.98500000000001</c:v>
                </c:pt>
                <c:pt idx="11">
                  <c:v>-168.04</c:v>
                </c:pt>
                <c:pt idx="12">
                  <c:v>-168.11</c:v>
                </c:pt>
                <c:pt idx="13">
                  <c:v>-168.17</c:v>
                </c:pt>
                <c:pt idx="14">
                  <c:v>-168.24</c:v>
                </c:pt>
                <c:pt idx="15">
                  <c:v>-168.30500000000001</c:v>
                </c:pt>
                <c:pt idx="16">
                  <c:v>-168.37</c:v>
                </c:pt>
                <c:pt idx="17">
                  <c:v>-168.435</c:v>
                </c:pt>
                <c:pt idx="18">
                  <c:v>-168.505</c:v>
                </c:pt>
                <c:pt idx="19">
                  <c:v>-168.57</c:v>
                </c:pt>
                <c:pt idx="20">
                  <c:v>-168.63499999999999</c:v>
                </c:pt>
                <c:pt idx="21">
                  <c:v>-168.7</c:v>
                </c:pt>
                <c:pt idx="22">
                  <c:v>-168.76</c:v>
                </c:pt>
                <c:pt idx="23">
                  <c:v>-168.82499999999999</c:v>
                </c:pt>
                <c:pt idx="24">
                  <c:v>-168.89</c:v>
                </c:pt>
                <c:pt idx="25">
                  <c:v>-168.96</c:v>
                </c:pt>
                <c:pt idx="26">
                  <c:v>-169.02500000000001</c:v>
                </c:pt>
                <c:pt idx="27">
                  <c:v>-169.08500000000001</c:v>
                </c:pt>
                <c:pt idx="28">
                  <c:v>-169.15</c:v>
                </c:pt>
                <c:pt idx="29">
                  <c:v>-169.22</c:v>
                </c:pt>
                <c:pt idx="30">
                  <c:v>-169.28</c:v>
                </c:pt>
                <c:pt idx="31">
                  <c:v>-169.35</c:v>
                </c:pt>
                <c:pt idx="32">
                  <c:v>-169.41</c:v>
                </c:pt>
              </c:numCache>
            </c:numRef>
          </c:xVal>
          <c:yVal>
            <c:numRef>
              <c:f>'980041'!$E$168:$E$200</c:f>
              <c:numCache>
                <c:formatCode>General</c:formatCode>
                <c:ptCount val="33"/>
                <c:pt idx="0">
                  <c:v>142</c:v>
                </c:pt>
                <c:pt idx="1">
                  <c:v>144</c:v>
                </c:pt>
                <c:pt idx="2">
                  <c:v>181</c:v>
                </c:pt>
                <c:pt idx="3">
                  <c:v>162</c:v>
                </c:pt>
                <c:pt idx="4">
                  <c:v>143</c:v>
                </c:pt>
                <c:pt idx="5">
                  <c:v>143</c:v>
                </c:pt>
                <c:pt idx="6">
                  <c:v>150</c:v>
                </c:pt>
                <c:pt idx="7">
                  <c:v>178</c:v>
                </c:pt>
                <c:pt idx="8">
                  <c:v>165</c:v>
                </c:pt>
                <c:pt idx="9">
                  <c:v>151</c:v>
                </c:pt>
                <c:pt idx="10">
                  <c:v>176</c:v>
                </c:pt>
                <c:pt idx="11">
                  <c:v>141</c:v>
                </c:pt>
                <c:pt idx="12">
                  <c:v>148</c:v>
                </c:pt>
                <c:pt idx="13">
                  <c:v>140</c:v>
                </c:pt>
                <c:pt idx="14">
                  <c:v>149</c:v>
                </c:pt>
                <c:pt idx="15">
                  <c:v>130</c:v>
                </c:pt>
                <c:pt idx="16">
                  <c:v>154</c:v>
                </c:pt>
                <c:pt idx="17">
                  <c:v>142</c:v>
                </c:pt>
                <c:pt idx="18">
                  <c:v>143</c:v>
                </c:pt>
                <c:pt idx="19">
                  <c:v>165</c:v>
                </c:pt>
                <c:pt idx="20">
                  <c:v>142</c:v>
                </c:pt>
                <c:pt idx="21">
                  <c:v>135</c:v>
                </c:pt>
                <c:pt idx="22">
                  <c:v>126</c:v>
                </c:pt>
                <c:pt idx="23">
                  <c:v>128</c:v>
                </c:pt>
                <c:pt idx="24">
                  <c:v>78</c:v>
                </c:pt>
                <c:pt idx="25">
                  <c:v>92</c:v>
                </c:pt>
                <c:pt idx="26">
                  <c:v>69</c:v>
                </c:pt>
                <c:pt idx="27">
                  <c:v>68</c:v>
                </c:pt>
                <c:pt idx="28">
                  <c:v>72</c:v>
                </c:pt>
                <c:pt idx="29">
                  <c:v>65</c:v>
                </c:pt>
                <c:pt idx="30">
                  <c:v>61</c:v>
                </c:pt>
                <c:pt idx="31">
                  <c:v>62</c:v>
                </c:pt>
                <c:pt idx="32">
                  <c:v>60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'980041'!$B$168:$B$200</c:f>
              <c:numCache>
                <c:formatCode>General</c:formatCode>
                <c:ptCount val="33"/>
                <c:pt idx="0">
                  <c:v>-167.32</c:v>
                </c:pt>
                <c:pt idx="1">
                  <c:v>-167.4</c:v>
                </c:pt>
                <c:pt idx="2">
                  <c:v>-167.46</c:v>
                </c:pt>
                <c:pt idx="3">
                  <c:v>-167.52500000000001</c:v>
                </c:pt>
                <c:pt idx="4">
                  <c:v>-167.595</c:v>
                </c:pt>
                <c:pt idx="5">
                  <c:v>-167.66</c:v>
                </c:pt>
                <c:pt idx="6">
                  <c:v>-167.72499999999999</c:v>
                </c:pt>
                <c:pt idx="7">
                  <c:v>-167.79</c:v>
                </c:pt>
                <c:pt idx="8">
                  <c:v>-167.85499999999999</c:v>
                </c:pt>
                <c:pt idx="9">
                  <c:v>-167.92</c:v>
                </c:pt>
                <c:pt idx="10">
                  <c:v>-167.98500000000001</c:v>
                </c:pt>
                <c:pt idx="11">
                  <c:v>-168.04</c:v>
                </c:pt>
                <c:pt idx="12">
                  <c:v>-168.11</c:v>
                </c:pt>
                <c:pt idx="13">
                  <c:v>-168.17</c:v>
                </c:pt>
                <c:pt idx="14">
                  <c:v>-168.24</c:v>
                </c:pt>
                <c:pt idx="15">
                  <c:v>-168.30500000000001</c:v>
                </c:pt>
                <c:pt idx="16">
                  <c:v>-168.37</c:v>
                </c:pt>
                <c:pt idx="17">
                  <c:v>-168.435</c:v>
                </c:pt>
                <c:pt idx="18">
                  <c:v>-168.505</c:v>
                </c:pt>
                <c:pt idx="19">
                  <c:v>-168.57</c:v>
                </c:pt>
                <c:pt idx="20">
                  <c:v>-168.63499999999999</c:v>
                </c:pt>
                <c:pt idx="21">
                  <c:v>-168.7</c:v>
                </c:pt>
                <c:pt idx="22">
                  <c:v>-168.76</c:v>
                </c:pt>
                <c:pt idx="23">
                  <c:v>-168.82499999999999</c:v>
                </c:pt>
                <c:pt idx="24">
                  <c:v>-168.89</c:v>
                </c:pt>
                <c:pt idx="25">
                  <c:v>-168.96</c:v>
                </c:pt>
                <c:pt idx="26">
                  <c:v>-169.02500000000001</c:v>
                </c:pt>
                <c:pt idx="27">
                  <c:v>-169.08500000000001</c:v>
                </c:pt>
                <c:pt idx="28">
                  <c:v>-169.15</c:v>
                </c:pt>
                <c:pt idx="29">
                  <c:v>-169.22</c:v>
                </c:pt>
                <c:pt idx="30">
                  <c:v>-169.28</c:v>
                </c:pt>
                <c:pt idx="31">
                  <c:v>-169.35</c:v>
                </c:pt>
                <c:pt idx="32">
                  <c:v>-169.41</c:v>
                </c:pt>
              </c:numCache>
            </c:numRef>
          </c:xVal>
          <c:yVal>
            <c:numRef>
              <c:f>'980041'!$F$168:$F$200</c:f>
              <c:numCache>
                <c:formatCode>General</c:formatCode>
                <c:ptCount val="33"/>
                <c:pt idx="0">
                  <c:v>150.90752466345347</c:v>
                </c:pt>
                <c:pt idx="1">
                  <c:v>150.90752466345347</c:v>
                </c:pt>
                <c:pt idx="2">
                  <c:v>150.90752466345347</c:v>
                </c:pt>
                <c:pt idx="3">
                  <c:v>150.90752466345347</c:v>
                </c:pt>
                <c:pt idx="4">
                  <c:v>150.90752466345347</c:v>
                </c:pt>
                <c:pt idx="5">
                  <c:v>150.90752466345347</c:v>
                </c:pt>
                <c:pt idx="6">
                  <c:v>150.90752466345347</c:v>
                </c:pt>
                <c:pt idx="7">
                  <c:v>150.90752466345347</c:v>
                </c:pt>
                <c:pt idx="8">
                  <c:v>150.90752466345347</c:v>
                </c:pt>
                <c:pt idx="9">
                  <c:v>150.90752466345347</c:v>
                </c:pt>
                <c:pt idx="10">
                  <c:v>150.90752466345347</c:v>
                </c:pt>
                <c:pt idx="11">
                  <c:v>150.90752466345347</c:v>
                </c:pt>
                <c:pt idx="12">
                  <c:v>150.90752466345347</c:v>
                </c:pt>
                <c:pt idx="13">
                  <c:v>150.90752466345347</c:v>
                </c:pt>
                <c:pt idx="14">
                  <c:v>150.90752466345347</c:v>
                </c:pt>
                <c:pt idx="15">
                  <c:v>150.90752466345347</c:v>
                </c:pt>
                <c:pt idx="16">
                  <c:v>150.90752466345347</c:v>
                </c:pt>
                <c:pt idx="17">
                  <c:v>150.90752466345347</c:v>
                </c:pt>
                <c:pt idx="18">
                  <c:v>150.90752466345347</c:v>
                </c:pt>
                <c:pt idx="19">
                  <c:v>150.32166229029423</c:v>
                </c:pt>
                <c:pt idx="20">
                  <c:v>146.21291084081349</c:v>
                </c:pt>
                <c:pt idx="21">
                  <c:v>138.17693608096516</c:v>
                </c:pt>
                <c:pt idx="22">
                  <c:v>127.27341206267153</c:v>
                </c:pt>
                <c:pt idx="23">
                  <c:v>111.68508478288528</c:v>
                </c:pt>
                <c:pt idx="24">
                  <c:v>94.47714569271163</c:v>
                </c:pt>
                <c:pt idx="25">
                  <c:v>80.107002479741737</c:v>
                </c:pt>
                <c:pt idx="26">
                  <c:v>70.841568428469913</c:v>
                </c:pt>
                <c:pt idx="27">
                  <c:v>65.774561236497675</c:v>
                </c:pt>
                <c:pt idx="28">
                  <c:v>64.053488646596946</c:v>
                </c:pt>
                <c:pt idx="29">
                  <c:v>64.053488646596946</c:v>
                </c:pt>
                <c:pt idx="30">
                  <c:v>64.053488646596946</c:v>
                </c:pt>
                <c:pt idx="31">
                  <c:v>64.053488646596946</c:v>
                </c:pt>
                <c:pt idx="32">
                  <c:v>64.053488646596946</c:v>
                </c:pt>
              </c:numCache>
            </c:numRef>
          </c:yVal>
        </c:ser>
        <c:axId val="94862336"/>
        <c:axId val="94872320"/>
      </c:scatterChart>
      <c:valAx>
        <c:axId val="94862336"/>
        <c:scaling>
          <c:orientation val="minMax"/>
        </c:scaling>
        <c:axPos val="b"/>
        <c:numFmt formatCode="General" sourceLinked="1"/>
        <c:tickLblPos val="nextTo"/>
        <c:crossAx val="94872320"/>
        <c:crosses val="autoZero"/>
        <c:crossBetween val="midCat"/>
      </c:valAx>
      <c:valAx>
        <c:axId val="94872320"/>
        <c:scaling>
          <c:orientation val="minMax"/>
        </c:scaling>
        <c:axPos val="l"/>
        <c:majorGridlines/>
        <c:numFmt formatCode="General" sourceLinked="1"/>
        <c:tickLblPos val="nextTo"/>
        <c:crossAx val="9486233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'980041'!$B$218:$B$250</c:f>
              <c:numCache>
                <c:formatCode>General</c:formatCode>
                <c:ptCount val="33"/>
                <c:pt idx="0">
                  <c:v>-166.78</c:v>
                </c:pt>
                <c:pt idx="1">
                  <c:v>-166.85499999999999</c:v>
                </c:pt>
                <c:pt idx="2">
                  <c:v>-166.92</c:v>
                </c:pt>
                <c:pt idx="3">
                  <c:v>-166.98</c:v>
                </c:pt>
                <c:pt idx="4">
                  <c:v>-167.05</c:v>
                </c:pt>
                <c:pt idx="5">
                  <c:v>-167.12</c:v>
                </c:pt>
                <c:pt idx="6">
                  <c:v>-167.18</c:v>
                </c:pt>
                <c:pt idx="7">
                  <c:v>-167.25</c:v>
                </c:pt>
                <c:pt idx="8">
                  <c:v>-167.315</c:v>
                </c:pt>
                <c:pt idx="9">
                  <c:v>-167.38</c:v>
                </c:pt>
                <c:pt idx="10">
                  <c:v>-167.44499999999999</c:v>
                </c:pt>
                <c:pt idx="11">
                  <c:v>-167.505</c:v>
                </c:pt>
                <c:pt idx="12">
                  <c:v>-167.565</c:v>
                </c:pt>
                <c:pt idx="13">
                  <c:v>-167.64</c:v>
                </c:pt>
                <c:pt idx="14">
                  <c:v>-167.70500000000001</c:v>
                </c:pt>
                <c:pt idx="15">
                  <c:v>-167.77</c:v>
                </c:pt>
                <c:pt idx="16">
                  <c:v>-167.82</c:v>
                </c:pt>
                <c:pt idx="17">
                  <c:v>-167.88499999999999</c:v>
                </c:pt>
                <c:pt idx="18">
                  <c:v>-167.95500000000001</c:v>
                </c:pt>
                <c:pt idx="19">
                  <c:v>-168.03</c:v>
                </c:pt>
                <c:pt idx="20">
                  <c:v>-168.095</c:v>
                </c:pt>
                <c:pt idx="21">
                  <c:v>-168.16</c:v>
                </c:pt>
                <c:pt idx="22">
                  <c:v>-168.215</c:v>
                </c:pt>
                <c:pt idx="23">
                  <c:v>-168.28</c:v>
                </c:pt>
                <c:pt idx="24">
                  <c:v>-168.35499999999999</c:v>
                </c:pt>
                <c:pt idx="25">
                  <c:v>-168.42</c:v>
                </c:pt>
                <c:pt idx="26">
                  <c:v>-168.48</c:v>
                </c:pt>
                <c:pt idx="27">
                  <c:v>-168.55</c:v>
                </c:pt>
                <c:pt idx="28">
                  <c:v>-168.61500000000001</c:v>
                </c:pt>
                <c:pt idx="29">
                  <c:v>-168.67500000000001</c:v>
                </c:pt>
                <c:pt idx="30">
                  <c:v>-168.73500000000001</c:v>
                </c:pt>
                <c:pt idx="31">
                  <c:v>-168.81</c:v>
                </c:pt>
                <c:pt idx="32">
                  <c:v>-168.875</c:v>
                </c:pt>
              </c:numCache>
            </c:numRef>
          </c:xVal>
          <c:yVal>
            <c:numRef>
              <c:f>'980041'!$E$218:$E$250</c:f>
              <c:numCache>
                <c:formatCode>General</c:formatCode>
                <c:ptCount val="33"/>
                <c:pt idx="0">
                  <c:v>150</c:v>
                </c:pt>
                <c:pt idx="1">
                  <c:v>159</c:v>
                </c:pt>
                <c:pt idx="2">
                  <c:v>161</c:v>
                </c:pt>
                <c:pt idx="3">
                  <c:v>156</c:v>
                </c:pt>
                <c:pt idx="4">
                  <c:v>151</c:v>
                </c:pt>
                <c:pt idx="5">
                  <c:v>166</c:v>
                </c:pt>
                <c:pt idx="6">
                  <c:v>167</c:v>
                </c:pt>
                <c:pt idx="7">
                  <c:v>173</c:v>
                </c:pt>
                <c:pt idx="8">
                  <c:v>177</c:v>
                </c:pt>
                <c:pt idx="9">
                  <c:v>181</c:v>
                </c:pt>
                <c:pt idx="10">
                  <c:v>178</c:v>
                </c:pt>
                <c:pt idx="11">
                  <c:v>166</c:v>
                </c:pt>
                <c:pt idx="12">
                  <c:v>140</c:v>
                </c:pt>
                <c:pt idx="13">
                  <c:v>154</c:v>
                </c:pt>
                <c:pt idx="14">
                  <c:v>118</c:v>
                </c:pt>
                <c:pt idx="15">
                  <c:v>76</c:v>
                </c:pt>
                <c:pt idx="16">
                  <c:v>64</c:v>
                </c:pt>
                <c:pt idx="17">
                  <c:v>56</c:v>
                </c:pt>
                <c:pt idx="18">
                  <c:v>68</c:v>
                </c:pt>
                <c:pt idx="19">
                  <c:v>58</c:v>
                </c:pt>
                <c:pt idx="20">
                  <c:v>60</c:v>
                </c:pt>
                <c:pt idx="21">
                  <c:v>61</c:v>
                </c:pt>
                <c:pt idx="22">
                  <c:v>70</c:v>
                </c:pt>
                <c:pt idx="23">
                  <c:v>53</c:v>
                </c:pt>
                <c:pt idx="24">
                  <c:v>59</c:v>
                </c:pt>
                <c:pt idx="25">
                  <c:v>67</c:v>
                </c:pt>
                <c:pt idx="26">
                  <c:v>69</c:v>
                </c:pt>
                <c:pt idx="27">
                  <c:v>74</c:v>
                </c:pt>
                <c:pt idx="28">
                  <c:v>50</c:v>
                </c:pt>
                <c:pt idx="29">
                  <c:v>56</c:v>
                </c:pt>
                <c:pt idx="30">
                  <c:v>59</c:v>
                </c:pt>
                <c:pt idx="31">
                  <c:v>61</c:v>
                </c:pt>
                <c:pt idx="32">
                  <c:v>58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'980041'!$B$218:$B$250</c:f>
              <c:numCache>
                <c:formatCode>General</c:formatCode>
                <c:ptCount val="33"/>
                <c:pt idx="0">
                  <c:v>-166.78</c:v>
                </c:pt>
                <c:pt idx="1">
                  <c:v>-166.85499999999999</c:v>
                </c:pt>
                <c:pt idx="2">
                  <c:v>-166.92</c:v>
                </c:pt>
                <c:pt idx="3">
                  <c:v>-166.98</c:v>
                </c:pt>
                <c:pt idx="4">
                  <c:v>-167.05</c:v>
                </c:pt>
                <c:pt idx="5">
                  <c:v>-167.12</c:v>
                </c:pt>
                <c:pt idx="6">
                  <c:v>-167.18</c:v>
                </c:pt>
                <c:pt idx="7">
                  <c:v>-167.25</c:v>
                </c:pt>
                <c:pt idx="8">
                  <c:v>-167.315</c:v>
                </c:pt>
                <c:pt idx="9">
                  <c:v>-167.38</c:v>
                </c:pt>
                <c:pt idx="10">
                  <c:v>-167.44499999999999</c:v>
                </c:pt>
                <c:pt idx="11">
                  <c:v>-167.505</c:v>
                </c:pt>
                <c:pt idx="12">
                  <c:v>-167.565</c:v>
                </c:pt>
                <c:pt idx="13">
                  <c:v>-167.64</c:v>
                </c:pt>
                <c:pt idx="14">
                  <c:v>-167.70500000000001</c:v>
                </c:pt>
                <c:pt idx="15">
                  <c:v>-167.77</c:v>
                </c:pt>
                <c:pt idx="16">
                  <c:v>-167.82</c:v>
                </c:pt>
                <c:pt idx="17">
                  <c:v>-167.88499999999999</c:v>
                </c:pt>
                <c:pt idx="18">
                  <c:v>-167.95500000000001</c:v>
                </c:pt>
                <c:pt idx="19">
                  <c:v>-168.03</c:v>
                </c:pt>
                <c:pt idx="20">
                  <c:v>-168.095</c:v>
                </c:pt>
                <c:pt idx="21">
                  <c:v>-168.16</c:v>
                </c:pt>
                <c:pt idx="22">
                  <c:v>-168.215</c:v>
                </c:pt>
                <c:pt idx="23">
                  <c:v>-168.28</c:v>
                </c:pt>
                <c:pt idx="24">
                  <c:v>-168.35499999999999</c:v>
                </c:pt>
                <c:pt idx="25">
                  <c:v>-168.42</c:v>
                </c:pt>
                <c:pt idx="26">
                  <c:v>-168.48</c:v>
                </c:pt>
                <c:pt idx="27">
                  <c:v>-168.55</c:v>
                </c:pt>
                <c:pt idx="28">
                  <c:v>-168.61500000000001</c:v>
                </c:pt>
                <c:pt idx="29">
                  <c:v>-168.67500000000001</c:v>
                </c:pt>
                <c:pt idx="30">
                  <c:v>-168.73500000000001</c:v>
                </c:pt>
                <c:pt idx="31">
                  <c:v>-168.81</c:v>
                </c:pt>
                <c:pt idx="32">
                  <c:v>-168.875</c:v>
                </c:pt>
              </c:numCache>
            </c:numRef>
          </c:xVal>
          <c:yVal>
            <c:numRef>
              <c:f>'980041'!$F$218:$F$250</c:f>
              <c:numCache>
                <c:formatCode>General</c:formatCode>
                <c:ptCount val="33"/>
                <c:pt idx="0">
                  <c:v>162.62787619593598</c:v>
                </c:pt>
                <c:pt idx="1">
                  <c:v>162.62787619593598</c:v>
                </c:pt>
                <c:pt idx="2">
                  <c:v>162.62787619593598</c:v>
                </c:pt>
                <c:pt idx="3">
                  <c:v>162.62787619593598</c:v>
                </c:pt>
                <c:pt idx="4">
                  <c:v>162.62787619593598</c:v>
                </c:pt>
                <c:pt idx="5">
                  <c:v>162.62787619593598</c:v>
                </c:pt>
                <c:pt idx="6">
                  <c:v>162.62787619593598</c:v>
                </c:pt>
                <c:pt idx="7">
                  <c:v>162.62787619593598</c:v>
                </c:pt>
                <c:pt idx="8">
                  <c:v>162.62787619593598</c:v>
                </c:pt>
                <c:pt idx="9">
                  <c:v>162.62787619593598</c:v>
                </c:pt>
                <c:pt idx="10">
                  <c:v>162.62787619593598</c:v>
                </c:pt>
                <c:pt idx="11">
                  <c:v>162.62787619593598</c:v>
                </c:pt>
                <c:pt idx="12">
                  <c:v>162.62787619593598</c:v>
                </c:pt>
                <c:pt idx="13">
                  <c:v>153.15905158750235</c:v>
                </c:pt>
                <c:pt idx="14">
                  <c:v>118.1963660056125</c:v>
                </c:pt>
                <c:pt idx="15">
                  <c:v>76.844461074967398</c:v>
                </c:pt>
                <c:pt idx="16">
                  <c:v>62.211436035294099</c:v>
                </c:pt>
                <c:pt idx="17">
                  <c:v>60.597795840808203</c:v>
                </c:pt>
                <c:pt idx="18">
                  <c:v>60.597795840808203</c:v>
                </c:pt>
                <c:pt idx="19">
                  <c:v>60.597795840808203</c:v>
                </c:pt>
                <c:pt idx="20">
                  <c:v>60.597795840808203</c:v>
                </c:pt>
                <c:pt idx="21">
                  <c:v>60.597795840808203</c:v>
                </c:pt>
                <c:pt idx="22">
                  <c:v>60.597795840808203</c:v>
                </c:pt>
                <c:pt idx="23">
                  <c:v>60.597795840808203</c:v>
                </c:pt>
                <c:pt idx="24">
                  <c:v>60.597795840808203</c:v>
                </c:pt>
                <c:pt idx="25">
                  <c:v>60.597795840808203</c:v>
                </c:pt>
                <c:pt idx="26">
                  <c:v>60.597795840808203</c:v>
                </c:pt>
                <c:pt idx="27">
                  <c:v>60.597795840808203</c:v>
                </c:pt>
                <c:pt idx="28">
                  <c:v>60.597795840808203</c:v>
                </c:pt>
                <c:pt idx="29">
                  <c:v>60.597795840808203</c:v>
                </c:pt>
                <c:pt idx="30">
                  <c:v>60.597795840808203</c:v>
                </c:pt>
                <c:pt idx="31">
                  <c:v>60.597795840808203</c:v>
                </c:pt>
                <c:pt idx="32">
                  <c:v>60.597795840808203</c:v>
                </c:pt>
              </c:numCache>
            </c:numRef>
          </c:yVal>
        </c:ser>
        <c:axId val="95752576"/>
        <c:axId val="95754112"/>
      </c:scatterChart>
      <c:valAx>
        <c:axId val="95752576"/>
        <c:scaling>
          <c:orientation val="minMax"/>
        </c:scaling>
        <c:axPos val="b"/>
        <c:numFmt formatCode="General" sourceLinked="1"/>
        <c:tickLblPos val="nextTo"/>
        <c:crossAx val="95754112"/>
        <c:crosses val="autoZero"/>
        <c:crossBetween val="midCat"/>
      </c:valAx>
      <c:valAx>
        <c:axId val="95754112"/>
        <c:scaling>
          <c:orientation val="minMax"/>
        </c:scaling>
        <c:axPos val="l"/>
        <c:majorGridlines/>
        <c:numFmt formatCode="General" sourceLinked="1"/>
        <c:tickLblPos val="nextTo"/>
        <c:crossAx val="95752576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'980041'!$B$268:$B$300</c:f>
              <c:numCache>
                <c:formatCode>General</c:formatCode>
                <c:ptCount val="33"/>
                <c:pt idx="0">
                  <c:v>-167.95500000000001</c:v>
                </c:pt>
                <c:pt idx="1">
                  <c:v>-168.035</c:v>
                </c:pt>
                <c:pt idx="2">
                  <c:v>-168.095</c:v>
                </c:pt>
                <c:pt idx="3">
                  <c:v>-168.16499999999999</c:v>
                </c:pt>
                <c:pt idx="4">
                  <c:v>-168.22</c:v>
                </c:pt>
                <c:pt idx="5">
                  <c:v>-168.29</c:v>
                </c:pt>
                <c:pt idx="6">
                  <c:v>-168.36</c:v>
                </c:pt>
                <c:pt idx="7">
                  <c:v>-168.42500000000001</c:v>
                </c:pt>
                <c:pt idx="8">
                  <c:v>-168.49</c:v>
                </c:pt>
                <c:pt idx="9">
                  <c:v>-168.55</c:v>
                </c:pt>
                <c:pt idx="10">
                  <c:v>-168.61</c:v>
                </c:pt>
                <c:pt idx="11">
                  <c:v>-168.67</c:v>
                </c:pt>
                <c:pt idx="12">
                  <c:v>-168.75</c:v>
                </c:pt>
                <c:pt idx="13">
                  <c:v>-168.81</c:v>
                </c:pt>
                <c:pt idx="14">
                  <c:v>-168.88</c:v>
                </c:pt>
                <c:pt idx="15">
                  <c:v>-168.94</c:v>
                </c:pt>
                <c:pt idx="16">
                  <c:v>-169</c:v>
                </c:pt>
                <c:pt idx="17">
                  <c:v>-169.07499999999999</c:v>
                </c:pt>
                <c:pt idx="18">
                  <c:v>-169.13499999999999</c:v>
                </c:pt>
                <c:pt idx="19">
                  <c:v>-169.2</c:v>
                </c:pt>
                <c:pt idx="20">
                  <c:v>-169.27</c:v>
                </c:pt>
                <c:pt idx="21">
                  <c:v>-169.33</c:v>
                </c:pt>
                <c:pt idx="22">
                  <c:v>-169.4</c:v>
                </c:pt>
                <c:pt idx="23">
                  <c:v>-169.46</c:v>
                </c:pt>
                <c:pt idx="24">
                  <c:v>-169.53</c:v>
                </c:pt>
                <c:pt idx="25">
                  <c:v>-169.59</c:v>
                </c:pt>
                <c:pt idx="26">
                  <c:v>-169.66</c:v>
                </c:pt>
                <c:pt idx="27">
                  <c:v>-169.72</c:v>
                </c:pt>
                <c:pt idx="28">
                  <c:v>-169.785</c:v>
                </c:pt>
                <c:pt idx="29">
                  <c:v>-169.85499999999999</c:v>
                </c:pt>
                <c:pt idx="30">
                  <c:v>-169.92</c:v>
                </c:pt>
                <c:pt idx="31">
                  <c:v>-169.98500000000001</c:v>
                </c:pt>
                <c:pt idx="32">
                  <c:v>-170.04499999999999</c:v>
                </c:pt>
              </c:numCache>
            </c:numRef>
          </c:xVal>
          <c:yVal>
            <c:numRef>
              <c:f>'980041'!$E$268:$E$300</c:f>
              <c:numCache>
                <c:formatCode>General</c:formatCode>
                <c:ptCount val="33"/>
                <c:pt idx="0">
                  <c:v>145</c:v>
                </c:pt>
                <c:pt idx="1">
                  <c:v>145</c:v>
                </c:pt>
                <c:pt idx="2">
                  <c:v>151</c:v>
                </c:pt>
                <c:pt idx="3">
                  <c:v>129</c:v>
                </c:pt>
                <c:pt idx="4">
                  <c:v>131</c:v>
                </c:pt>
                <c:pt idx="5">
                  <c:v>141</c:v>
                </c:pt>
                <c:pt idx="6">
                  <c:v>133</c:v>
                </c:pt>
                <c:pt idx="7">
                  <c:v>143</c:v>
                </c:pt>
                <c:pt idx="8">
                  <c:v>143</c:v>
                </c:pt>
                <c:pt idx="9">
                  <c:v>136</c:v>
                </c:pt>
                <c:pt idx="10">
                  <c:v>117</c:v>
                </c:pt>
                <c:pt idx="11">
                  <c:v>118</c:v>
                </c:pt>
                <c:pt idx="12">
                  <c:v>133</c:v>
                </c:pt>
                <c:pt idx="13">
                  <c:v>121</c:v>
                </c:pt>
                <c:pt idx="14">
                  <c:v>119</c:v>
                </c:pt>
                <c:pt idx="15">
                  <c:v>114</c:v>
                </c:pt>
                <c:pt idx="16">
                  <c:v>88</c:v>
                </c:pt>
                <c:pt idx="17">
                  <c:v>63</c:v>
                </c:pt>
                <c:pt idx="18">
                  <c:v>58</c:v>
                </c:pt>
                <c:pt idx="19">
                  <c:v>57</c:v>
                </c:pt>
                <c:pt idx="20">
                  <c:v>70</c:v>
                </c:pt>
                <c:pt idx="21">
                  <c:v>53</c:v>
                </c:pt>
                <c:pt idx="22">
                  <c:v>64</c:v>
                </c:pt>
                <c:pt idx="23">
                  <c:v>66</c:v>
                </c:pt>
                <c:pt idx="24">
                  <c:v>55</c:v>
                </c:pt>
                <c:pt idx="25">
                  <c:v>59</c:v>
                </c:pt>
                <c:pt idx="26">
                  <c:v>54</c:v>
                </c:pt>
                <c:pt idx="27">
                  <c:v>54</c:v>
                </c:pt>
                <c:pt idx="28">
                  <c:v>62</c:v>
                </c:pt>
                <c:pt idx="29">
                  <c:v>61</c:v>
                </c:pt>
                <c:pt idx="30">
                  <c:v>64</c:v>
                </c:pt>
                <c:pt idx="31">
                  <c:v>65</c:v>
                </c:pt>
                <c:pt idx="32">
                  <c:v>71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'980041'!$B$268:$B$300</c:f>
              <c:numCache>
                <c:formatCode>General</c:formatCode>
                <c:ptCount val="33"/>
                <c:pt idx="0">
                  <c:v>-167.95500000000001</c:v>
                </c:pt>
                <c:pt idx="1">
                  <c:v>-168.035</c:v>
                </c:pt>
                <c:pt idx="2">
                  <c:v>-168.095</c:v>
                </c:pt>
                <c:pt idx="3">
                  <c:v>-168.16499999999999</c:v>
                </c:pt>
                <c:pt idx="4">
                  <c:v>-168.22</c:v>
                </c:pt>
                <c:pt idx="5">
                  <c:v>-168.29</c:v>
                </c:pt>
                <c:pt idx="6">
                  <c:v>-168.36</c:v>
                </c:pt>
                <c:pt idx="7">
                  <c:v>-168.42500000000001</c:v>
                </c:pt>
                <c:pt idx="8">
                  <c:v>-168.49</c:v>
                </c:pt>
                <c:pt idx="9">
                  <c:v>-168.55</c:v>
                </c:pt>
                <c:pt idx="10">
                  <c:v>-168.61</c:v>
                </c:pt>
                <c:pt idx="11">
                  <c:v>-168.67</c:v>
                </c:pt>
                <c:pt idx="12">
                  <c:v>-168.75</c:v>
                </c:pt>
                <c:pt idx="13">
                  <c:v>-168.81</c:v>
                </c:pt>
                <c:pt idx="14">
                  <c:v>-168.88</c:v>
                </c:pt>
                <c:pt idx="15">
                  <c:v>-168.94</c:v>
                </c:pt>
                <c:pt idx="16">
                  <c:v>-169</c:v>
                </c:pt>
                <c:pt idx="17">
                  <c:v>-169.07499999999999</c:v>
                </c:pt>
                <c:pt idx="18">
                  <c:v>-169.13499999999999</c:v>
                </c:pt>
                <c:pt idx="19">
                  <c:v>-169.2</c:v>
                </c:pt>
                <c:pt idx="20">
                  <c:v>-169.27</c:v>
                </c:pt>
                <c:pt idx="21">
                  <c:v>-169.33</c:v>
                </c:pt>
                <c:pt idx="22">
                  <c:v>-169.4</c:v>
                </c:pt>
                <c:pt idx="23">
                  <c:v>-169.46</c:v>
                </c:pt>
                <c:pt idx="24">
                  <c:v>-169.53</c:v>
                </c:pt>
                <c:pt idx="25">
                  <c:v>-169.59</c:v>
                </c:pt>
                <c:pt idx="26">
                  <c:v>-169.66</c:v>
                </c:pt>
                <c:pt idx="27">
                  <c:v>-169.72</c:v>
                </c:pt>
                <c:pt idx="28">
                  <c:v>-169.785</c:v>
                </c:pt>
                <c:pt idx="29">
                  <c:v>-169.85499999999999</c:v>
                </c:pt>
                <c:pt idx="30">
                  <c:v>-169.92</c:v>
                </c:pt>
                <c:pt idx="31">
                  <c:v>-169.98500000000001</c:v>
                </c:pt>
                <c:pt idx="32">
                  <c:v>-170.04499999999999</c:v>
                </c:pt>
              </c:numCache>
            </c:numRef>
          </c:xVal>
          <c:yVal>
            <c:numRef>
              <c:f>'980041'!$F$268:$F$300</c:f>
              <c:numCache>
                <c:formatCode>General</c:formatCode>
                <c:ptCount val="33"/>
                <c:pt idx="0">
                  <c:v>133.96333815261571</c:v>
                </c:pt>
                <c:pt idx="1">
                  <c:v>133.96333815261571</c:v>
                </c:pt>
                <c:pt idx="2">
                  <c:v>133.96333815261571</c:v>
                </c:pt>
                <c:pt idx="3">
                  <c:v>133.96333815261571</c:v>
                </c:pt>
                <c:pt idx="4">
                  <c:v>133.96333815261571</c:v>
                </c:pt>
                <c:pt idx="5">
                  <c:v>133.96333815261571</c:v>
                </c:pt>
                <c:pt idx="6">
                  <c:v>133.96333815261571</c:v>
                </c:pt>
                <c:pt idx="7">
                  <c:v>133.96333815261571</c:v>
                </c:pt>
                <c:pt idx="8">
                  <c:v>133.96333815261571</c:v>
                </c:pt>
                <c:pt idx="9">
                  <c:v>133.96333815261571</c:v>
                </c:pt>
                <c:pt idx="10">
                  <c:v>133.96333815261571</c:v>
                </c:pt>
                <c:pt idx="11">
                  <c:v>133.96333815261571</c:v>
                </c:pt>
                <c:pt idx="12">
                  <c:v>133.96333815261571</c:v>
                </c:pt>
                <c:pt idx="13">
                  <c:v>133.28119685698809</c:v>
                </c:pt>
                <c:pt idx="14">
                  <c:v>124.14764596784013</c:v>
                </c:pt>
                <c:pt idx="15">
                  <c:v>107.84613392916225</c:v>
                </c:pt>
                <c:pt idx="16">
                  <c:v>85.788462324164641</c:v>
                </c:pt>
                <c:pt idx="17">
                  <c:v>66.90385201401314</c:v>
                </c:pt>
                <c:pt idx="18">
                  <c:v>60.594793058569856</c:v>
                </c:pt>
                <c:pt idx="19">
                  <c:v>60.226996542542267</c:v>
                </c:pt>
                <c:pt idx="20">
                  <c:v>60.226996542542267</c:v>
                </c:pt>
                <c:pt idx="21">
                  <c:v>60.226996542542267</c:v>
                </c:pt>
                <c:pt idx="22">
                  <c:v>60.226996542542267</c:v>
                </c:pt>
                <c:pt idx="23">
                  <c:v>60.226996542542267</c:v>
                </c:pt>
                <c:pt idx="24">
                  <c:v>60.226996542542267</c:v>
                </c:pt>
                <c:pt idx="25">
                  <c:v>60.226996542542267</c:v>
                </c:pt>
                <c:pt idx="26">
                  <c:v>60.226996542542267</c:v>
                </c:pt>
                <c:pt idx="27">
                  <c:v>60.226996542542267</c:v>
                </c:pt>
                <c:pt idx="28">
                  <c:v>60.226996542542267</c:v>
                </c:pt>
                <c:pt idx="29">
                  <c:v>60.226996542542267</c:v>
                </c:pt>
                <c:pt idx="30">
                  <c:v>60.226996542542267</c:v>
                </c:pt>
                <c:pt idx="31">
                  <c:v>60.226996542542267</c:v>
                </c:pt>
                <c:pt idx="32">
                  <c:v>60.226996542542267</c:v>
                </c:pt>
              </c:numCache>
            </c:numRef>
          </c:yVal>
        </c:ser>
        <c:axId val="95798784"/>
        <c:axId val="95800320"/>
      </c:scatterChart>
      <c:valAx>
        <c:axId val="95798784"/>
        <c:scaling>
          <c:orientation val="minMax"/>
        </c:scaling>
        <c:axPos val="b"/>
        <c:numFmt formatCode="General" sourceLinked="1"/>
        <c:tickLblPos val="nextTo"/>
        <c:crossAx val="95800320"/>
        <c:crosses val="autoZero"/>
        <c:crossBetween val="midCat"/>
      </c:valAx>
      <c:valAx>
        <c:axId val="95800320"/>
        <c:scaling>
          <c:orientation val="minMax"/>
        </c:scaling>
        <c:axPos val="l"/>
        <c:majorGridlines/>
        <c:numFmt formatCode="General" sourceLinked="1"/>
        <c:tickLblPos val="nextTo"/>
        <c:crossAx val="95798784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'980041'!$B$318:$B$350</c:f>
              <c:numCache>
                <c:formatCode>General</c:formatCode>
                <c:ptCount val="33"/>
                <c:pt idx="0">
                  <c:v>-168.55500000000001</c:v>
                </c:pt>
                <c:pt idx="1">
                  <c:v>-168.62</c:v>
                </c:pt>
                <c:pt idx="2">
                  <c:v>-168.69</c:v>
                </c:pt>
                <c:pt idx="3">
                  <c:v>-168.755</c:v>
                </c:pt>
                <c:pt idx="4">
                  <c:v>-168.815</c:v>
                </c:pt>
                <c:pt idx="5">
                  <c:v>-168.89</c:v>
                </c:pt>
                <c:pt idx="6">
                  <c:v>-168.95</c:v>
                </c:pt>
                <c:pt idx="7">
                  <c:v>-169.01499999999999</c:v>
                </c:pt>
                <c:pt idx="8">
                  <c:v>-169.08500000000001</c:v>
                </c:pt>
                <c:pt idx="9">
                  <c:v>-169.15</c:v>
                </c:pt>
                <c:pt idx="10">
                  <c:v>-169.21</c:v>
                </c:pt>
                <c:pt idx="11">
                  <c:v>-169.27500000000001</c:v>
                </c:pt>
                <c:pt idx="12">
                  <c:v>-169.345</c:v>
                </c:pt>
                <c:pt idx="13">
                  <c:v>-169.405</c:v>
                </c:pt>
                <c:pt idx="14">
                  <c:v>-169.47</c:v>
                </c:pt>
                <c:pt idx="15">
                  <c:v>-169.54</c:v>
                </c:pt>
                <c:pt idx="16">
                  <c:v>-169.59</c:v>
                </c:pt>
                <c:pt idx="17">
                  <c:v>-169.66499999999999</c:v>
                </c:pt>
                <c:pt idx="18">
                  <c:v>-169.73500000000001</c:v>
                </c:pt>
                <c:pt idx="19">
                  <c:v>-169.8</c:v>
                </c:pt>
                <c:pt idx="20">
                  <c:v>-169.86</c:v>
                </c:pt>
                <c:pt idx="21">
                  <c:v>-169.935</c:v>
                </c:pt>
                <c:pt idx="22">
                  <c:v>-169.995</c:v>
                </c:pt>
                <c:pt idx="23">
                  <c:v>-170.04499999999999</c:v>
                </c:pt>
                <c:pt idx="24">
                  <c:v>-170.125</c:v>
                </c:pt>
                <c:pt idx="25">
                  <c:v>-170.19</c:v>
                </c:pt>
                <c:pt idx="26">
                  <c:v>-170.26</c:v>
                </c:pt>
                <c:pt idx="27">
                  <c:v>-170.315</c:v>
                </c:pt>
                <c:pt idx="28">
                  <c:v>-170.38499999999999</c:v>
                </c:pt>
                <c:pt idx="29">
                  <c:v>-170.435</c:v>
                </c:pt>
                <c:pt idx="30">
                  <c:v>-170.51499999999999</c:v>
                </c:pt>
                <c:pt idx="31">
                  <c:v>-170.58</c:v>
                </c:pt>
                <c:pt idx="32">
                  <c:v>-170.64500000000001</c:v>
                </c:pt>
              </c:numCache>
            </c:numRef>
          </c:xVal>
          <c:yVal>
            <c:numRef>
              <c:f>'980041'!$E$318:$E$350</c:f>
              <c:numCache>
                <c:formatCode>General</c:formatCode>
                <c:ptCount val="33"/>
                <c:pt idx="0">
                  <c:v>92</c:v>
                </c:pt>
                <c:pt idx="1">
                  <c:v>108</c:v>
                </c:pt>
                <c:pt idx="2">
                  <c:v>113</c:v>
                </c:pt>
                <c:pt idx="3">
                  <c:v>92</c:v>
                </c:pt>
                <c:pt idx="4">
                  <c:v>87</c:v>
                </c:pt>
                <c:pt idx="5">
                  <c:v>99</c:v>
                </c:pt>
                <c:pt idx="6">
                  <c:v>115</c:v>
                </c:pt>
                <c:pt idx="7">
                  <c:v>115</c:v>
                </c:pt>
                <c:pt idx="8">
                  <c:v>130</c:v>
                </c:pt>
                <c:pt idx="9">
                  <c:v>115</c:v>
                </c:pt>
                <c:pt idx="10">
                  <c:v>148</c:v>
                </c:pt>
                <c:pt idx="11">
                  <c:v>109</c:v>
                </c:pt>
                <c:pt idx="12">
                  <c:v>125</c:v>
                </c:pt>
                <c:pt idx="13">
                  <c:v>136</c:v>
                </c:pt>
                <c:pt idx="14">
                  <c:v>105</c:v>
                </c:pt>
                <c:pt idx="15">
                  <c:v>99</c:v>
                </c:pt>
                <c:pt idx="16">
                  <c:v>91</c:v>
                </c:pt>
                <c:pt idx="17">
                  <c:v>58</c:v>
                </c:pt>
                <c:pt idx="18">
                  <c:v>69</c:v>
                </c:pt>
                <c:pt idx="19">
                  <c:v>67</c:v>
                </c:pt>
                <c:pt idx="20">
                  <c:v>65</c:v>
                </c:pt>
                <c:pt idx="21">
                  <c:v>56</c:v>
                </c:pt>
                <c:pt idx="22">
                  <c:v>67</c:v>
                </c:pt>
                <c:pt idx="23">
                  <c:v>72</c:v>
                </c:pt>
                <c:pt idx="24">
                  <c:v>63</c:v>
                </c:pt>
                <c:pt idx="25">
                  <c:v>76</c:v>
                </c:pt>
                <c:pt idx="26">
                  <c:v>52</c:v>
                </c:pt>
                <c:pt idx="27">
                  <c:v>61</c:v>
                </c:pt>
                <c:pt idx="28">
                  <c:v>61</c:v>
                </c:pt>
                <c:pt idx="29">
                  <c:v>54</c:v>
                </c:pt>
                <c:pt idx="30">
                  <c:v>71</c:v>
                </c:pt>
                <c:pt idx="31">
                  <c:v>64</c:v>
                </c:pt>
                <c:pt idx="32">
                  <c:v>54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'980041'!$B$318:$B$350</c:f>
              <c:numCache>
                <c:formatCode>General</c:formatCode>
                <c:ptCount val="33"/>
                <c:pt idx="0">
                  <c:v>-168.55500000000001</c:v>
                </c:pt>
                <c:pt idx="1">
                  <c:v>-168.62</c:v>
                </c:pt>
                <c:pt idx="2">
                  <c:v>-168.69</c:v>
                </c:pt>
                <c:pt idx="3">
                  <c:v>-168.755</c:v>
                </c:pt>
                <c:pt idx="4">
                  <c:v>-168.815</c:v>
                </c:pt>
                <c:pt idx="5">
                  <c:v>-168.89</c:v>
                </c:pt>
                <c:pt idx="6">
                  <c:v>-168.95</c:v>
                </c:pt>
                <c:pt idx="7">
                  <c:v>-169.01499999999999</c:v>
                </c:pt>
                <c:pt idx="8">
                  <c:v>-169.08500000000001</c:v>
                </c:pt>
                <c:pt idx="9">
                  <c:v>-169.15</c:v>
                </c:pt>
                <c:pt idx="10">
                  <c:v>-169.21</c:v>
                </c:pt>
                <c:pt idx="11">
                  <c:v>-169.27500000000001</c:v>
                </c:pt>
                <c:pt idx="12">
                  <c:v>-169.345</c:v>
                </c:pt>
                <c:pt idx="13">
                  <c:v>-169.405</c:v>
                </c:pt>
                <c:pt idx="14">
                  <c:v>-169.47</c:v>
                </c:pt>
                <c:pt idx="15">
                  <c:v>-169.54</c:v>
                </c:pt>
                <c:pt idx="16">
                  <c:v>-169.59</c:v>
                </c:pt>
                <c:pt idx="17">
                  <c:v>-169.66499999999999</c:v>
                </c:pt>
                <c:pt idx="18">
                  <c:v>-169.73500000000001</c:v>
                </c:pt>
                <c:pt idx="19">
                  <c:v>-169.8</c:v>
                </c:pt>
                <c:pt idx="20">
                  <c:v>-169.86</c:v>
                </c:pt>
                <c:pt idx="21">
                  <c:v>-169.935</c:v>
                </c:pt>
                <c:pt idx="22">
                  <c:v>-169.995</c:v>
                </c:pt>
                <c:pt idx="23">
                  <c:v>-170.04499999999999</c:v>
                </c:pt>
                <c:pt idx="24">
                  <c:v>-170.125</c:v>
                </c:pt>
                <c:pt idx="25">
                  <c:v>-170.19</c:v>
                </c:pt>
                <c:pt idx="26">
                  <c:v>-170.26</c:v>
                </c:pt>
                <c:pt idx="27">
                  <c:v>-170.315</c:v>
                </c:pt>
                <c:pt idx="28">
                  <c:v>-170.38499999999999</c:v>
                </c:pt>
                <c:pt idx="29">
                  <c:v>-170.435</c:v>
                </c:pt>
                <c:pt idx="30">
                  <c:v>-170.51499999999999</c:v>
                </c:pt>
                <c:pt idx="31">
                  <c:v>-170.58</c:v>
                </c:pt>
                <c:pt idx="32">
                  <c:v>-170.64500000000001</c:v>
                </c:pt>
              </c:numCache>
            </c:numRef>
          </c:xVal>
          <c:yVal>
            <c:numRef>
              <c:f>'980041'!$F$318:$F$350</c:f>
              <c:numCache>
                <c:formatCode>General</c:formatCode>
                <c:ptCount val="33"/>
                <c:pt idx="0">
                  <c:v>110.01864049731965</c:v>
                </c:pt>
                <c:pt idx="1">
                  <c:v>110.01864049731965</c:v>
                </c:pt>
                <c:pt idx="2">
                  <c:v>110.01864049731965</c:v>
                </c:pt>
                <c:pt idx="3">
                  <c:v>110.01864049731965</c:v>
                </c:pt>
                <c:pt idx="4">
                  <c:v>110.01864049731965</c:v>
                </c:pt>
                <c:pt idx="5">
                  <c:v>110.01864049731965</c:v>
                </c:pt>
                <c:pt idx="6">
                  <c:v>110.01864049731965</c:v>
                </c:pt>
                <c:pt idx="7">
                  <c:v>110.01864049731965</c:v>
                </c:pt>
                <c:pt idx="8">
                  <c:v>110.01864049731965</c:v>
                </c:pt>
                <c:pt idx="9">
                  <c:v>110.01864049731965</c:v>
                </c:pt>
                <c:pt idx="10">
                  <c:v>110.01864049731965</c:v>
                </c:pt>
                <c:pt idx="11">
                  <c:v>110.01864049731965</c:v>
                </c:pt>
                <c:pt idx="12">
                  <c:v>110.01864049731965</c:v>
                </c:pt>
                <c:pt idx="13">
                  <c:v>110.01864049731965</c:v>
                </c:pt>
                <c:pt idx="14">
                  <c:v>110.01864049731965</c:v>
                </c:pt>
                <c:pt idx="15">
                  <c:v>105.18534229332101</c:v>
                </c:pt>
                <c:pt idx="16">
                  <c:v>86.713356943554373</c:v>
                </c:pt>
                <c:pt idx="17">
                  <c:v>63.358460122186194</c:v>
                </c:pt>
                <c:pt idx="18">
                  <c:v>62.378349767609222</c:v>
                </c:pt>
                <c:pt idx="19">
                  <c:v>62.378349767609222</c:v>
                </c:pt>
                <c:pt idx="20">
                  <c:v>62.378349767609222</c:v>
                </c:pt>
                <c:pt idx="21">
                  <c:v>62.378349767609222</c:v>
                </c:pt>
                <c:pt idx="22">
                  <c:v>62.378349767609222</c:v>
                </c:pt>
                <c:pt idx="23">
                  <c:v>62.378349767609222</c:v>
                </c:pt>
                <c:pt idx="24">
                  <c:v>62.378349767609222</c:v>
                </c:pt>
                <c:pt idx="25">
                  <c:v>62.378349767609222</c:v>
                </c:pt>
                <c:pt idx="26">
                  <c:v>62.378349767609222</c:v>
                </c:pt>
                <c:pt idx="27">
                  <c:v>62.378349767609222</c:v>
                </c:pt>
                <c:pt idx="28">
                  <c:v>62.378349767609222</c:v>
                </c:pt>
                <c:pt idx="29">
                  <c:v>62.378349767609222</c:v>
                </c:pt>
                <c:pt idx="30">
                  <c:v>62.378349767609222</c:v>
                </c:pt>
                <c:pt idx="31">
                  <c:v>62.378349767609222</c:v>
                </c:pt>
                <c:pt idx="32">
                  <c:v>62.378349767609222</c:v>
                </c:pt>
              </c:numCache>
            </c:numRef>
          </c:yVal>
        </c:ser>
        <c:axId val="95824512"/>
        <c:axId val="95830400"/>
      </c:scatterChart>
      <c:valAx>
        <c:axId val="95824512"/>
        <c:scaling>
          <c:orientation val="minMax"/>
        </c:scaling>
        <c:axPos val="b"/>
        <c:numFmt formatCode="General" sourceLinked="1"/>
        <c:tickLblPos val="nextTo"/>
        <c:crossAx val="95830400"/>
        <c:crosses val="autoZero"/>
        <c:crossBetween val="midCat"/>
      </c:valAx>
      <c:valAx>
        <c:axId val="95830400"/>
        <c:scaling>
          <c:orientation val="minMax"/>
        </c:scaling>
        <c:axPos val="l"/>
        <c:majorGridlines/>
        <c:numFmt formatCode="General" sourceLinked="1"/>
        <c:tickLblPos val="nextTo"/>
        <c:crossAx val="95824512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'980041'!$B$368:$B$400</c:f>
              <c:numCache>
                <c:formatCode>General</c:formatCode>
                <c:ptCount val="33"/>
                <c:pt idx="0">
                  <c:v>-167.815</c:v>
                </c:pt>
                <c:pt idx="1">
                  <c:v>-167.9</c:v>
                </c:pt>
                <c:pt idx="2">
                  <c:v>-167.97</c:v>
                </c:pt>
                <c:pt idx="3">
                  <c:v>-168.035</c:v>
                </c:pt>
                <c:pt idx="4">
                  <c:v>-168.08500000000001</c:v>
                </c:pt>
                <c:pt idx="5">
                  <c:v>-168.155</c:v>
                </c:pt>
                <c:pt idx="6">
                  <c:v>-168.22499999999999</c:v>
                </c:pt>
                <c:pt idx="7">
                  <c:v>-168.29499999999999</c:v>
                </c:pt>
                <c:pt idx="8">
                  <c:v>-168.36</c:v>
                </c:pt>
                <c:pt idx="9">
                  <c:v>-168.42500000000001</c:v>
                </c:pt>
                <c:pt idx="10">
                  <c:v>-168.49</c:v>
                </c:pt>
                <c:pt idx="11">
                  <c:v>-168.54499999999999</c:v>
                </c:pt>
                <c:pt idx="12">
                  <c:v>-168.61500000000001</c:v>
                </c:pt>
                <c:pt idx="13">
                  <c:v>-168.67</c:v>
                </c:pt>
                <c:pt idx="14">
                  <c:v>-168.75</c:v>
                </c:pt>
                <c:pt idx="15">
                  <c:v>-168.81</c:v>
                </c:pt>
                <c:pt idx="16">
                  <c:v>-168.87</c:v>
                </c:pt>
                <c:pt idx="17">
                  <c:v>-168.94</c:v>
                </c:pt>
                <c:pt idx="18">
                  <c:v>-169</c:v>
                </c:pt>
                <c:pt idx="19">
                  <c:v>-169.07499999999999</c:v>
                </c:pt>
                <c:pt idx="20">
                  <c:v>-169.13499999999999</c:v>
                </c:pt>
                <c:pt idx="21">
                  <c:v>-169.2</c:v>
                </c:pt>
                <c:pt idx="22">
                  <c:v>-169.255</c:v>
                </c:pt>
                <c:pt idx="23">
                  <c:v>-169.33</c:v>
                </c:pt>
                <c:pt idx="24">
                  <c:v>-169.4</c:v>
                </c:pt>
                <c:pt idx="25">
                  <c:v>-169.46</c:v>
                </c:pt>
                <c:pt idx="26">
                  <c:v>-169.53</c:v>
                </c:pt>
                <c:pt idx="27">
                  <c:v>-169.59</c:v>
                </c:pt>
                <c:pt idx="28">
                  <c:v>-169.66</c:v>
                </c:pt>
                <c:pt idx="29">
                  <c:v>-169.72</c:v>
                </c:pt>
                <c:pt idx="30">
                  <c:v>-169.78</c:v>
                </c:pt>
                <c:pt idx="31">
                  <c:v>-169.85499999999999</c:v>
                </c:pt>
                <c:pt idx="32">
                  <c:v>-169.92</c:v>
                </c:pt>
              </c:numCache>
            </c:numRef>
          </c:xVal>
          <c:yVal>
            <c:numRef>
              <c:f>'980041'!$E$368:$E$400</c:f>
              <c:numCache>
                <c:formatCode>General</c:formatCode>
                <c:ptCount val="33"/>
                <c:pt idx="0">
                  <c:v>173</c:v>
                </c:pt>
                <c:pt idx="1">
                  <c:v>161</c:v>
                </c:pt>
                <c:pt idx="2">
                  <c:v>171</c:v>
                </c:pt>
                <c:pt idx="3">
                  <c:v>156</c:v>
                </c:pt>
                <c:pt idx="4">
                  <c:v>133</c:v>
                </c:pt>
                <c:pt idx="5">
                  <c:v>149</c:v>
                </c:pt>
                <c:pt idx="6">
                  <c:v>161</c:v>
                </c:pt>
                <c:pt idx="7">
                  <c:v>175</c:v>
                </c:pt>
                <c:pt idx="8">
                  <c:v>172</c:v>
                </c:pt>
                <c:pt idx="9">
                  <c:v>157</c:v>
                </c:pt>
                <c:pt idx="10">
                  <c:v>146</c:v>
                </c:pt>
                <c:pt idx="11">
                  <c:v>179</c:v>
                </c:pt>
                <c:pt idx="12">
                  <c:v>149</c:v>
                </c:pt>
                <c:pt idx="13">
                  <c:v>123</c:v>
                </c:pt>
                <c:pt idx="14">
                  <c:v>107</c:v>
                </c:pt>
                <c:pt idx="15">
                  <c:v>101</c:v>
                </c:pt>
                <c:pt idx="16">
                  <c:v>85</c:v>
                </c:pt>
                <c:pt idx="17">
                  <c:v>72</c:v>
                </c:pt>
                <c:pt idx="18">
                  <c:v>65</c:v>
                </c:pt>
                <c:pt idx="19">
                  <c:v>65</c:v>
                </c:pt>
                <c:pt idx="20">
                  <c:v>69</c:v>
                </c:pt>
                <c:pt idx="21">
                  <c:v>63</c:v>
                </c:pt>
                <c:pt idx="22">
                  <c:v>60</c:v>
                </c:pt>
                <c:pt idx="23">
                  <c:v>71</c:v>
                </c:pt>
                <c:pt idx="24">
                  <c:v>55</c:v>
                </c:pt>
                <c:pt idx="25">
                  <c:v>61</c:v>
                </c:pt>
                <c:pt idx="26">
                  <c:v>65</c:v>
                </c:pt>
                <c:pt idx="27">
                  <c:v>57</c:v>
                </c:pt>
                <c:pt idx="28">
                  <c:v>67</c:v>
                </c:pt>
                <c:pt idx="29">
                  <c:v>64</c:v>
                </c:pt>
                <c:pt idx="30">
                  <c:v>58</c:v>
                </c:pt>
                <c:pt idx="31">
                  <c:v>52</c:v>
                </c:pt>
                <c:pt idx="32">
                  <c:v>56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'980041'!$B$368:$B$400</c:f>
              <c:numCache>
                <c:formatCode>General</c:formatCode>
                <c:ptCount val="33"/>
                <c:pt idx="0">
                  <c:v>-167.815</c:v>
                </c:pt>
                <c:pt idx="1">
                  <c:v>-167.9</c:v>
                </c:pt>
                <c:pt idx="2">
                  <c:v>-167.97</c:v>
                </c:pt>
                <c:pt idx="3">
                  <c:v>-168.035</c:v>
                </c:pt>
                <c:pt idx="4">
                  <c:v>-168.08500000000001</c:v>
                </c:pt>
                <c:pt idx="5">
                  <c:v>-168.155</c:v>
                </c:pt>
                <c:pt idx="6">
                  <c:v>-168.22499999999999</c:v>
                </c:pt>
                <c:pt idx="7">
                  <c:v>-168.29499999999999</c:v>
                </c:pt>
                <c:pt idx="8">
                  <c:v>-168.36</c:v>
                </c:pt>
                <c:pt idx="9">
                  <c:v>-168.42500000000001</c:v>
                </c:pt>
                <c:pt idx="10">
                  <c:v>-168.49</c:v>
                </c:pt>
                <c:pt idx="11">
                  <c:v>-168.54499999999999</c:v>
                </c:pt>
                <c:pt idx="12">
                  <c:v>-168.61500000000001</c:v>
                </c:pt>
                <c:pt idx="13">
                  <c:v>-168.67</c:v>
                </c:pt>
                <c:pt idx="14">
                  <c:v>-168.75</c:v>
                </c:pt>
                <c:pt idx="15">
                  <c:v>-168.81</c:v>
                </c:pt>
                <c:pt idx="16">
                  <c:v>-168.87</c:v>
                </c:pt>
                <c:pt idx="17">
                  <c:v>-168.94</c:v>
                </c:pt>
                <c:pt idx="18">
                  <c:v>-169</c:v>
                </c:pt>
                <c:pt idx="19">
                  <c:v>-169.07499999999999</c:v>
                </c:pt>
                <c:pt idx="20">
                  <c:v>-169.13499999999999</c:v>
                </c:pt>
                <c:pt idx="21">
                  <c:v>-169.2</c:v>
                </c:pt>
                <c:pt idx="22">
                  <c:v>-169.255</c:v>
                </c:pt>
                <c:pt idx="23">
                  <c:v>-169.33</c:v>
                </c:pt>
                <c:pt idx="24">
                  <c:v>-169.4</c:v>
                </c:pt>
                <c:pt idx="25">
                  <c:v>-169.46</c:v>
                </c:pt>
                <c:pt idx="26">
                  <c:v>-169.53</c:v>
                </c:pt>
                <c:pt idx="27">
                  <c:v>-169.59</c:v>
                </c:pt>
                <c:pt idx="28">
                  <c:v>-169.66</c:v>
                </c:pt>
                <c:pt idx="29">
                  <c:v>-169.72</c:v>
                </c:pt>
                <c:pt idx="30">
                  <c:v>-169.78</c:v>
                </c:pt>
                <c:pt idx="31">
                  <c:v>-169.85499999999999</c:v>
                </c:pt>
                <c:pt idx="32">
                  <c:v>-169.92</c:v>
                </c:pt>
              </c:numCache>
            </c:numRef>
          </c:xVal>
          <c:yVal>
            <c:numRef>
              <c:f>'980041'!$F$368:$F$400</c:f>
              <c:numCache>
                <c:formatCode>General</c:formatCode>
                <c:ptCount val="33"/>
                <c:pt idx="0">
                  <c:v>160.11867532748647</c:v>
                </c:pt>
                <c:pt idx="1">
                  <c:v>160.11867532748647</c:v>
                </c:pt>
                <c:pt idx="2">
                  <c:v>160.11867532748647</c:v>
                </c:pt>
                <c:pt idx="3">
                  <c:v>160.11867532748647</c:v>
                </c:pt>
                <c:pt idx="4">
                  <c:v>160.11867532748647</c:v>
                </c:pt>
                <c:pt idx="5">
                  <c:v>160.11867532748647</c:v>
                </c:pt>
                <c:pt idx="6">
                  <c:v>160.11867532748647</c:v>
                </c:pt>
                <c:pt idx="7">
                  <c:v>160.11867532748647</c:v>
                </c:pt>
                <c:pt idx="8">
                  <c:v>160.11867532748647</c:v>
                </c:pt>
                <c:pt idx="9">
                  <c:v>160.08687525821503</c:v>
                </c:pt>
                <c:pt idx="10">
                  <c:v>157.81319238016229</c:v>
                </c:pt>
                <c:pt idx="11">
                  <c:v>153.08411169061731</c:v>
                </c:pt>
                <c:pt idx="12">
                  <c:v>143.34627296425117</c:v>
                </c:pt>
                <c:pt idx="13">
                  <c:v>132.77303565523158</c:v>
                </c:pt>
                <c:pt idx="14">
                  <c:v>112.80346200644149</c:v>
                </c:pt>
                <c:pt idx="15">
                  <c:v>96.597862180024862</c:v>
                </c:pt>
                <c:pt idx="16">
                  <c:v>83.404495426435659</c:v>
                </c:pt>
                <c:pt idx="17">
                  <c:v>71.880003322079375</c:v>
                </c:pt>
                <c:pt idx="18">
                  <c:v>65.317097896769411</c:v>
                </c:pt>
                <c:pt idx="19">
                  <c:v>61.416890534929173</c:v>
                </c:pt>
                <c:pt idx="20">
                  <c:v>61.178649678055898</c:v>
                </c:pt>
                <c:pt idx="21">
                  <c:v>61.178649678055898</c:v>
                </c:pt>
                <c:pt idx="22">
                  <c:v>61.178649678055898</c:v>
                </c:pt>
                <c:pt idx="23">
                  <c:v>61.178649678055898</c:v>
                </c:pt>
                <c:pt idx="24">
                  <c:v>61.178649678055898</c:v>
                </c:pt>
                <c:pt idx="25">
                  <c:v>61.178649678055898</c:v>
                </c:pt>
                <c:pt idx="26">
                  <c:v>61.178649678055898</c:v>
                </c:pt>
                <c:pt idx="27">
                  <c:v>61.178649678055898</c:v>
                </c:pt>
                <c:pt idx="28">
                  <c:v>61.178649678055898</c:v>
                </c:pt>
                <c:pt idx="29">
                  <c:v>61.178649678055898</c:v>
                </c:pt>
                <c:pt idx="30">
                  <c:v>61.178649678055898</c:v>
                </c:pt>
                <c:pt idx="31">
                  <c:v>61.178649678055898</c:v>
                </c:pt>
                <c:pt idx="32">
                  <c:v>61.178649678055898</c:v>
                </c:pt>
              </c:numCache>
            </c:numRef>
          </c:yVal>
        </c:ser>
        <c:axId val="91331584"/>
        <c:axId val="91345664"/>
      </c:scatterChart>
      <c:valAx>
        <c:axId val="91331584"/>
        <c:scaling>
          <c:orientation val="minMax"/>
        </c:scaling>
        <c:axPos val="b"/>
        <c:numFmt formatCode="General" sourceLinked="1"/>
        <c:tickLblPos val="nextTo"/>
        <c:crossAx val="91345664"/>
        <c:crosses val="autoZero"/>
        <c:crossBetween val="midCat"/>
      </c:valAx>
      <c:valAx>
        <c:axId val="91345664"/>
        <c:scaling>
          <c:orientation val="minMax"/>
        </c:scaling>
        <c:axPos val="l"/>
        <c:majorGridlines/>
        <c:numFmt formatCode="General" sourceLinked="1"/>
        <c:tickLblPos val="nextTo"/>
        <c:crossAx val="91331584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'980041'!$B$418:$B$450</c:f>
              <c:numCache>
                <c:formatCode>General</c:formatCode>
                <c:ptCount val="33"/>
                <c:pt idx="0">
                  <c:v>-166.88499999999999</c:v>
                </c:pt>
                <c:pt idx="1">
                  <c:v>-166.94499999999999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-167.215</c:v>
                </c:pt>
                <c:pt idx="6">
                  <c:v>-167.28</c:v>
                </c:pt>
                <c:pt idx="7">
                  <c:v>-167.35499999999999</c:v>
                </c:pt>
                <c:pt idx="8">
                  <c:v>-167.42</c:v>
                </c:pt>
                <c:pt idx="9">
                  <c:v>-167.48</c:v>
                </c:pt>
                <c:pt idx="10">
                  <c:v>-167.535</c:v>
                </c:pt>
                <c:pt idx="11">
                  <c:v>-167.6</c:v>
                </c:pt>
                <c:pt idx="12">
                  <c:v>-167.66499999999999</c:v>
                </c:pt>
                <c:pt idx="13">
                  <c:v>-167.73</c:v>
                </c:pt>
                <c:pt idx="14">
                  <c:v>-167.79499999999999</c:v>
                </c:pt>
                <c:pt idx="15">
                  <c:v>-167.875</c:v>
                </c:pt>
                <c:pt idx="16">
                  <c:v>-167.92500000000001</c:v>
                </c:pt>
                <c:pt idx="17">
                  <c:v>-167.995</c:v>
                </c:pt>
                <c:pt idx="18">
                  <c:v>-168.065</c:v>
                </c:pt>
                <c:pt idx="19">
                  <c:v>-168.13499999999999</c:v>
                </c:pt>
                <c:pt idx="20">
                  <c:v>-168.2</c:v>
                </c:pt>
                <c:pt idx="21">
                  <c:v>-168.26499999999999</c:v>
                </c:pt>
                <c:pt idx="22">
                  <c:v>-168.33</c:v>
                </c:pt>
                <c:pt idx="23">
                  <c:v>-168.39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-168.59</c:v>
                </c:pt>
                <c:pt idx="27">
                  <c:v>-168.65</c:v>
                </c:pt>
                <c:pt idx="28">
                  <c:v>-168.715</c:v>
                </c:pt>
                <c:pt idx="29">
                  <c:v>-168.77</c:v>
                </c:pt>
                <c:pt idx="30">
                  <c:v>-168.84</c:v>
                </c:pt>
                <c:pt idx="31">
                  <c:v>-168.91</c:v>
                </c:pt>
                <c:pt idx="32">
                  <c:v>-168.965</c:v>
                </c:pt>
              </c:numCache>
            </c:numRef>
          </c:xVal>
          <c:yVal>
            <c:numRef>
              <c:f>'980041'!$E$418:$E$450</c:f>
              <c:numCache>
                <c:formatCode>General</c:formatCode>
                <c:ptCount val="33"/>
                <c:pt idx="0">
                  <c:v>181</c:v>
                </c:pt>
                <c:pt idx="1">
                  <c:v>160</c:v>
                </c:pt>
                <c:pt idx="2">
                  <c:v>162</c:v>
                </c:pt>
                <c:pt idx="3">
                  <c:v>152</c:v>
                </c:pt>
                <c:pt idx="4">
                  <c:v>158</c:v>
                </c:pt>
                <c:pt idx="5">
                  <c:v>189</c:v>
                </c:pt>
                <c:pt idx="6">
                  <c:v>181</c:v>
                </c:pt>
                <c:pt idx="7">
                  <c:v>142</c:v>
                </c:pt>
                <c:pt idx="8">
                  <c:v>180</c:v>
                </c:pt>
                <c:pt idx="9">
                  <c:v>179</c:v>
                </c:pt>
                <c:pt idx="10">
                  <c:v>162</c:v>
                </c:pt>
                <c:pt idx="11">
                  <c:v>147</c:v>
                </c:pt>
                <c:pt idx="12">
                  <c:v>121</c:v>
                </c:pt>
                <c:pt idx="13">
                  <c:v>136</c:v>
                </c:pt>
                <c:pt idx="14">
                  <c:v>100</c:v>
                </c:pt>
                <c:pt idx="15">
                  <c:v>79</c:v>
                </c:pt>
                <c:pt idx="16">
                  <c:v>75</c:v>
                </c:pt>
                <c:pt idx="17">
                  <c:v>81</c:v>
                </c:pt>
                <c:pt idx="18">
                  <c:v>72</c:v>
                </c:pt>
                <c:pt idx="19">
                  <c:v>75</c:v>
                </c:pt>
                <c:pt idx="20">
                  <c:v>59</c:v>
                </c:pt>
                <c:pt idx="21">
                  <c:v>62</c:v>
                </c:pt>
                <c:pt idx="22">
                  <c:v>54</c:v>
                </c:pt>
                <c:pt idx="23">
                  <c:v>62</c:v>
                </c:pt>
                <c:pt idx="24">
                  <c:v>75</c:v>
                </c:pt>
                <c:pt idx="25">
                  <c:v>56</c:v>
                </c:pt>
                <c:pt idx="26">
                  <c:v>51</c:v>
                </c:pt>
                <c:pt idx="27">
                  <c:v>53</c:v>
                </c:pt>
                <c:pt idx="28">
                  <c:v>65</c:v>
                </c:pt>
                <c:pt idx="29">
                  <c:v>46</c:v>
                </c:pt>
                <c:pt idx="30">
                  <c:v>67</c:v>
                </c:pt>
                <c:pt idx="31">
                  <c:v>46</c:v>
                </c:pt>
                <c:pt idx="32">
                  <c:v>67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'980041'!$B$418:$B$450</c:f>
              <c:numCache>
                <c:formatCode>General</c:formatCode>
                <c:ptCount val="33"/>
                <c:pt idx="0">
                  <c:v>-166.88499999999999</c:v>
                </c:pt>
                <c:pt idx="1">
                  <c:v>-166.94499999999999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-167.215</c:v>
                </c:pt>
                <c:pt idx="6">
                  <c:v>-167.28</c:v>
                </c:pt>
                <c:pt idx="7">
                  <c:v>-167.35499999999999</c:v>
                </c:pt>
                <c:pt idx="8">
                  <c:v>-167.42</c:v>
                </c:pt>
                <c:pt idx="9">
                  <c:v>-167.48</c:v>
                </c:pt>
                <c:pt idx="10">
                  <c:v>-167.535</c:v>
                </c:pt>
                <c:pt idx="11">
                  <c:v>-167.6</c:v>
                </c:pt>
                <c:pt idx="12">
                  <c:v>-167.66499999999999</c:v>
                </c:pt>
                <c:pt idx="13">
                  <c:v>-167.73</c:v>
                </c:pt>
                <c:pt idx="14">
                  <c:v>-167.79499999999999</c:v>
                </c:pt>
                <c:pt idx="15">
                  <c:v>-167.875</c:v>
                </c:pt>
                <c:pt idx="16">
                  <c:v>-167.92500000000001</c:v>
                </c:pt>
                <c:pt idx="17">
                  <c:v>-167.995</c:v>
                </c:pt>
                <c:pt idx="18">
                  <c:v>-168.065</c:v>
                </c:pt>
                <c:pt idx="19">
                  <c:v>-168.13499999999999</c:v>
                </c:pt>
                <c:pt idx="20">
                  <c:v>-168.2</c:v>
                </c:pt>
                <c:pt idx="21">
                  <c:v>-168.26499999999999</c:v>
                </c:pt>
                <c:pt idx="22">
                  <c:v>-168.33</c:v>
                </c:pt>
                <c:pt idx="23">
                  <c:v>-168.39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-168.59</c:v>
                </c:pt>
                <c:pt idx="27">
                  <c:v>-168.65</c:v>
                </c:pt>
                <c:pt idx="28">
                  <c:v>-168.715</c:v>
                </c:pt>
                <c:pt idx="29">
                  <c:v>-168.77</c:v>
                </c:pt>
                <c:pt idx="30">
                  <c:v>-168.84</c:v>
                </c:pt>
                <c:pt idx="31">
                  <c:v>-168.91</c:v>
                </c:pt>
                <c:pt idx="32">
                  <c:v>-168.965</c:v>
                </c:pt>
              </c:numCache>
            </c:numRef>
          </c:xVal>
          <c:yVal>
            <c:numRef>
              <c:f>'980041'!$F$418:$F$450</c:f>
              <c:numCache>
                <c:formatCode>General</c:formatCode>
                <c:ptCount val="33"/>
                <c:pt idx="0">
                  <c:v>167.80588400679153</c:v>
                </c:pt>
                <c:pt idx="1">
                  <c:v>167.80588400679153</c:v>
                </c:pt>
                <c:pt idx="2">
                  <c:v>167.80588400679153</c:v>
                </c:pt>
                <c:pt idx="3">
                  <c:v>167.80588400679153</c:v>
                </c:pt>
                <c:pt idx="4">
                  <c:v>167.80588400679153</c:v>
                </c:pt>
                <c:pt idx="5">
                  <c:v>167.80588400679153</c:v>
                </c:pt>
                <c:pt idx="6">
                  <c:v>167.80588400679153</c:v>
                </c:pt>
                <c:pt idx="7">
                  <c:v>167.00167013501155</c:v>
                </c:pt>
                <c:pt idx="8">
                  <c:v>164.0861559638094</c:v>
                </c:pt>
                <c:pt idx="9">
                  <c:v>159.50477687887843</c:v>
                </c:pt>
                <c:pt idx="10">
                  <c:v>153.71116533651991</c:v>
                </c:pt>
                <c:pt idx="11">
                  <c:v>144.89842923339612</c:v>
                </c:pt>
                <c:pt idx="12">
                  <c:v>133.95614076596743</c:v>
                </c:pt>
                <c:pt idx="13">
                  <c:v>120.88429993423387</c:v>
                </c:pt>
                <c:pt idx="14">
                  <c:v>106.1507922324798</c:v>
                </c:pt>
                <c:pt idx="15">
                  <c:v>90.200893991581793</c:v>
                </c:pt>
                <c:pt idx="16">
                  <c:v>81.870324794332078</c:v>
                </c:pt>
                <c:pt idx="17">
                  <c:v>72.324479380927244</c:v>
                </c:pt>
                <c:pt idx="18">
                  <c:v>65.248410674053218</c:v>
                </c:pt>
                <c:pt idx="19">
                  <c:v>60.642118673709994</c:v>
                </c:pt>
                <c:pt idx="20">
                  <c:v>58.576305755004263</c:v>
                </c:pt>
                <c:pt idx="21">
                  <c:v>58.341027542379436</c:v>
                </c:pt>
                <c:pt idx="22">
                  <c:v>58.341027542379436</c:v>
                </c:pt>
                <c:pt idx="23">
                  <c:v>58.341027542379436</c:v>
                </c:pt>
                <c:pt idx="24">
                  <c:v>58.341027542379436</c:v>
                </c:pt>
                <c:pt idx="25">
                  <c:v>58.341027542379436</c:v>
                </c:pt>
                <c:pt idx="26">
                  <c:v>58.341027542379436</c:v>
                </c:pt>
                <c:pt idx="27">
                  <c:v>58.341027542379436</c:v>
                </c:pt>
                <c:pt idx="28">
                  <c:v>58.341027542379436</c:v>
                </c:pt>
                <c:pt idx="29">
                  <c:v>58.341027542379436</c:v>
                </c:pt>
                <c:pt idx="30">
                  <c:v>58.341027542379436</c:v>
                </c:pt>
                <c:pt idx="31">
                  <c:v>58.341027542379436</c:v>
                </c:pt>
                <c:pt idx="32">
                  <c:v>58.341027542379436</c:v>
                </c:pt>
              </c:numCache>
            </c:numRef>
          </c:yVal>
        </c:ser>
        <c:axId val="94956160"/>
        <c:axId val="93323648"/>
      </c:scatterChart>
      <c:valAx>
        <c:axId val="94956160"/>
        <c:scaling>
          <c:orientation val="minMax"/>
        </c:scaling>
        <c:axPos val="b"/>
        <c:numFmt formatCode="General" sourceLinked="1"/>
        <c:tickLblPos val="nextTo"/>
        <c:crossAx val="93323648"/>
        <c:crosses val="autoZero"/>
        <c:crossBetween val="midCat"/>
      </c:valAx>
      <c:valAx>
        <c:axId val="93323648"/>
        <c:scaling>
          <c:orientation val="minMax"/>
        </c:scaling>
        <c:axPos val="l"/>
        <c:majorGridlines/>
        <c:numFmt formatCode="General" sourceLinked="1"/>
        <c:tickLblPos val="nextTo"/>
        <c:crossAx val="94956160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18</xdr:row>
      <xdr:rowOff>85725</xdr:rowOff>
    </xdr:from>
    <xdr:to>
      <xdr:col>15</xdr:col>
      <xdr:colOff>133350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438150</xdr:colOff>
      <xdr:row>68</xdr:row>
      <xdr:rowOff>85725</xdr:rowOff>
    </xdr:from>
    <xdr:to>
      <xdr:col>15</xdr:col>
      <xdr:colOff>133350</xdr:colOff>
      <xdr:row>82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438150</xdr:colOff>
      <xdr:row>118</xdr:row>
      <xdr:rowOff>85725</xdr:rowOff>
    </xdr:from>
    <xdr:to>
      <xdr:col>15</xdr:col>
      <xdr:colOff>133350</xdr:colOff>
      <xdr:row>132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438150</xdr:colOff>
      <xdr:row>168</xdr:row>
      <xdr:rowOff>85725</xdr:rowOff>
    </xdr:from>
    <xdr:to>
      <xdr:col>15</xdr:col>
      <xdr:colOff>133350</xdr:colOff>
      <xdr:row>182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438150</xdr:colOff>
      <xdr:row>218</xdr:row>
      <xdr:rowOff>85725</xdr:rowOff>
    </xdr:from>
    <xdr:to>
      <xdr:col>15</xdr:col>
      <xdr:colOff>133350</xdr:colOff>
      <xdr:row>232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438150</xdr:colOff>
      <xdr:row>268</xdr:row>
      <xdr:rowOff>85725</xdr:rowOff>
    </xdr:from>
    <xdr:to>
      <xdr:col>15</xdr:col>
      <xdr:colOff>133350</xdr:colOff>
      <xdr:row>282</xdr:row>
      <xdr:rowOff>161925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438150</xdr:colOff>
      <xdr:row>318</xdr:row>
      <xdr:rowOff>85725</xdr:rowOff>
    </xdr:from>
    <xdr:to>
      <xdr:col>15</xdr:col>
      <xdr:colOff>133350</xdr:colOff>
      <xdr:row>332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438150</xdr:colOff>
      <xdr:row>368</xdr:row>
      <xdr:rowOff>85725</xdr:rowOff>
    </xdr:from>
    <xdr:to>
      <xdr:col>15</xdr:col>
      <xdr:colOff>133350</xdr:colOff>
      <xdr:row>382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438150</xdr:colOff>
      <xdr:row>418</xdr:row>
      <xdr:rowOff>85725</xdr:rowOff>
    </xdr:from>
    <xdr:to>
      <xdr:col>15</xdr:col>
      <xdr:colOff>133350</xdr:colOff>
      <xdr:row>432</xdr:row>
      <xdr:rowOff>161925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438150</xdr:colOff>
      <xdr:row>499</xdr:row>
      <xdr:rowOff>85725</xdr:rowOff>
    </xdr:from>
    <xdr:to>
      <xdr:col>15</xdr:col>
      <xdr:colOff>133350</xdr:colOff>
      <xdr:row>513</xdr:row>
      <xdr:rowOff>161925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438150</xdr:colOff>
      <xdr:row>549</xdr:row>
      <xdr:rowOff>85725</xdr:rowOff>
    </xdr:from>
    <xdr:to>
      <xdr:col>15</xdr:col>
      <xdr:colOff>133350</xdr:colOff>
      <xdr:row>563</xdr:row>
      <xdr:rowOff>161925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438150</xdr:colOff>
      <xdr:row>599</xdr:row>
      <xdr:rowOff>85725</xdr:rowOff>
    </xdr:from>
    <xdr:to>
      <xdr:col>15</xdr:col>
      <xdr:colOff>133350</xdr:colOff>
      <xdr:row>613</xdr:row>
      <xdr:rowOff>161925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23</xdr:row>
      <xdr:rowOff>133350</xdr:rowOff>
    </xdr:from>
    <xdr:to>
      <xdr:col>11</xdr:col>
      <xdr:colOff>466725</xdr:colOff>
      <xdr:row>38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0%20-%20Wall%20scans%20-%20d0%20references%20-%20Weld%20H1%20-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0"/>
      <sheetName val="Setup"/>
    </sheetNames>
    <sheetDataSet>
      <sheetData sheetId="0"/>
      <sheetData sheetId="1"/>
      <sheetData sheetId="2"/>
      <sheetData sheetId="3">
        <row r="6">
          <cell r="G6">
            <v>150</v>
          </cell>
          <cell r="L6">
            <v>-170.07802073401638</v>
          </cell>
          <cell r="R6">
            <v>-169.92033972486047</v>
          </cell>
          <cell r="T6">
            <v>150</v>
          </cell>
        </row>
        <row r="7">
          <cell r="G7">
            <v>141.60499999999999</v>
          </cell>
          <cell r="L7">
            <v>-169.61134462021423</v>
          </cell>
          <cell r="R7">
            <v>-169.4628214322334</v>
          </cell>
          <cell r="T7">
            <v>141.60499999999999</v>
          </cell>
        </row>
        <row r="8">
          <cell r="G8">
            <v>131.32</v>
          </cell>
          <cell r="L8">
            <v>-169.77692415066198</v>
          </cell>
          <cell r="R8">
            <v>-169.62385878175721</v>
          </cell>
          <cell r="T8">
            <v>131.32</v>
          </cell>
        </row>
        <row r="9">
          <cell r="G9">
            <v>120.44</v>
          </cell>
          <cell r="L9">
            <v>-168.60156928494186</v>
          </cell>
          <cell r="R9">
            <v>-168.44900830759772</v>
          </cell>
          <cell r="T9">
            <v>120.44</v>
          </cell>
        </row>
        <row r="10">
          <cell r="G10">
            <v>111.03</v>
          </cell>
          <cell r="L10">
            <v>-168.80267072255111</v>
          </cell>
          <cell r="R10">
            <v>-168.64479922820871</v>
          </cell>
          <cell r="T10">
            <v>111.03</v>
          </cell>
        </row>
        <row r="11">
          <cell r="G11">
            <v>102.065</v>
          </cell>
          <cell r="L11">
            <v>-168.58234033451956</v>
          </cell>
          <cell r="R11">
            <v>-168.45020791880549</v>
          </cell>
          <cell r="T11">
            <v>102.065</v>
          </cell>
        </row>
        <row r="12">
          <cell r="G12">
            <v>90.885000000000005</v>
          </cell>
          <cell r="L12">
            <v>-170.23533862013312</v>
          </cell>
          <cell r="R12">
            <v>-170.10019542461518</v>
          </cell>
          <cell r="T12">
            <v>90.885000000000005</v>
          </cell>
        </row>
        <row r="13">
          <cell r="G13">
            <v>81.954999999999998</v>
          </cell>
          <cell r="L13">
            <v>-170.42445732122573</v>
          </cell>
          <cell r="R13">
            <v>-170.29666337511921</v>
          </cell>
          <cell r="T13">
            <v>81.954999999999998</v>
          </cell>
        </row>
        <row r="14">
          <cell r="G14">
            <v>71.844999999999999</v>
          </cell>
          <cell r="L14">
            <v>-169.55579593095092</v>
          </cell>
          <cell r="R14">
            <v>-169.37600950544342</v>
          </cell>
          <cell r="T14">
            <v>71.844999999999999</v>
          </cell>
        </row>
        <row r="15">
          <cell r="G15">
            <v>60.78</v>
          </cell>
          <cell r="L15">
            <v>-168.93670255629834</v>
          </cell>
          <cell r="R15">
            <v>-168.79741537597252</v>
          </cell>
          <cell r="T15">
            <v>60.78</v>
          </cell>
        </row>
        <row r="16">
          <cell r="G16">
            <v>50.97</v>
          </cell>
          <cell r="L16">
            <v>-168.28112068588689</v>
          </cell>
          <cell r="R16">
            <v>-168.13286602675282</v>
          </cell>
          <cell r="T16">
            <v>50.97</v>
          </cell>
        </row>
        <row r="17">
          <cell r="R17">
            <v>-167.57033972486047</v>
          </cell>
          <cell r="T17">
            <v>150</v>
          </cell>
        </row>
        <row r="18">
          <cell r="R18">
            <v>-167.1128214322334</v>
          </cell>
          <cell r="T18">
            <v>141.60499999999999</v>
          </cell>
        </row>
        <row r="19">
          <cell r="R19">
            <v>-167.27385878175721</v>
          </cell>
          <cell r="T19">
            <v>131.32</v>
          </cell>
        </row>
        <row r="20">
          <cell r="R20">
            <v>-166.09900830759773</v>
          </cell>
          <cell r="T20">
            <v>120.44</v>
          </cell>
        </row>
        <row r="21">
          <cell r="R21">
            <v>-166.29479922820872</v>
          </cell>
          <cell r="T21">
            <v>111.03</v>
          </cell>
        </row>
        <row r="22">
          <cell r="R22">
            <v>-166.10020791880549</v>
          </cell>
          <cell r="T22">
            <v>102.065</v>
          </cell>
        </row>
        <row r="23">
          <cell r="R23">
            <v>-167.75019542461519</v>
          </cell>
          <cell r="T23">
            <v>90.885000000000005</v>
          </cell>
        </row>
        <row r="24">
          <cell r="R24">
            <v>-167.94666337511921</v>
          </cell>
          <cell r="T24">
            <v>81.954999999999998</v>
          </cell>
        </row>
        <row r="25">
          <cell r="R25">
            <v>-167.02600950544343</v>
          </cell>
          <cell r="T25">
            <v>71.844999999999999</v>
          </cell>
        </row>
        <row r="26">
          <cell r="R26">
            <v>-166.44741537597253</v>
          </cell>
          <cell r="T26">
            <v>60.78</v>
          </cell>
        </row>
        <row r="27">
          <cell r="R27">
            <v>-165.78286602675283</v>
          </cell>
          <cell r="T27">
            <v>50.97</v>
          </cell>
        </row>
        <row r="28">
          <cell r="R28">
            <v>-169.8001954246152</v>
          </cell>
          <cell r="T28">
            <v>90.885000000000005</v>
          </cell>
        </row>
        <row r="29">
          <cell r="R29">
            <v>-169.50019542461519</v>
          </cell>
          <cell r="T29">
            <v>90.885000000000005</v>
          </cell>
        </row>
        <row r="30">
          <cell r="R30">
            <v>-169.20019542461517</v>
          </cell>
          <cell r="T30">
            <v>90.885000000000005</v>
          </cell>
        </row>
        <row r="31">
          <cell r="R31">
            <v>-168.90019542461519</v>
          </cell>
          <cell r="T31">
            <v>90.885000000000005</v>
          </cell>
        </row>
        <row r="32">
          <cell r="R32">
            <v>-168.60019542461518</v>
          </cell>
          <cell r="T32">
            <v>90.885000000000005</v>
          </cell>
        </row>
        <row r="33">
          <cell r="R33">
            <v>-168.3001954246152</v>
          </cell>
          <cell r="T33">
            <v>90.885000000000005</v>
          </cell>
        </row>
        <row r="34">
          <cell r="R34">
            <v>-168.00019542461519</v>
          </cell>
          <cell r="T34">
            <v>90.885000000000005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workbookViewId="0"/>
  </sheetViews>
  <sheetFormatPr defaultRowHeight="15"/>
  <sheetData>
    <row r="1" spans="1:15">
      <c r="A1" t="s">
        <v>44</v>
      </c>
      <c r="B1">
        <v>980041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13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30</v>
      </c>
      <c r="O2">
        <v>10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30</v>
      </c>
      <c r="O3">
        <v>10</v>
      </c>
    </row>
    <row r="4" spans="1:15">
      <c r="A4" t="s">
        <v>53</v>
      </c>
      <c r="B4">
        <v>631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30</v>
      </c>
      <c r="O4">
        <v>10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30</v>
      </c>
      <c r="O5">
        <v>10</v>
      </c>
    </row>
    <row r="6" spans="1:15">
      <c r="A6" t="s">
        <v>48</v>
      </c>
      <c r="B6">
        <v>5</v>
      </c>
      <c r="E6">
        <v>5</v>
      </c>
      <c r="F6">
        <v>205</v>
      </c>
      <c r="G6">
        <v>215</v>
      </c>
      <c r="H6">
        <v>218</v>
      </c>
      <c r="I6">
        <v>250</v>
      </c>
      <c r="J6">
        <v>2</v>
      </c>
      <c r="K6">
        <v>5</v>
      </c>
      <c r="L6">
        <v>4</v>
      </c>
      <c r="M6">
        <v>3</v>
      </c>
      <c r="N6" t="s">
        <v>30</v>
      </c>
      <c r="O6">
        <v>10</v>
      </c>
    </row>
    <row r="7" spans="1:15">
      <c r="A7" t="s">
        <v>49</v>
      </c>
      <c r="B7">
        <v>13</v>
      </c>
      <c r="E7">
        <v>6</v>
      </c>
      <c r="F7">
        <v>255</v>
      </c>
      <c r="G7">
        <v>265</v>
      </c>
      <c r="H7">
        <v>268</v>
      </c>
      <c r="I7">
        <v>300</v>
      </c>
      <c r="J7">
        <v>2</v>
      </c>
      <c r="K7">
        <v>5</v>
      </c>
      <c r="L7">
        <v>4</v>
      </c>
      <c r="M7">
        <v>3</v>
      </c>
      <c r="N7" t="s">
        <v>30</v>
      </c>
      <c r="O7">
        <v>10</v>
      </c>
    </row>
    <row r="8" spans="1:15">
      <c r="A8" t="s">
        <v>50</v>
      </c>
      <c r="B8">
        <v>0</v>
      </c>
      <c r="E8">
        <v>7</v>
      </c>
      <c r="F8">
        <v>305</v>
      </c>
      <c r="G8">
        <v>315</v>
      </c>
      <c r="H8">
        <v>318</v>
      </c>
      <c r="I8">
        <v>350</v>
      </c>
      <c r="J8">
        <v>2</v>
      </c>
      <c r="K8">
        <v>5</v>
      </c>
      <c r="L8">
        <v>4</v>
      </c>
      <c r="M8">
        <v>3</v>
      </c>
      <c r="N8" t="s">
        <v>30</v>
      </c>
      <c r="O8">
        <v>10</v>
      </c>
    </row>
    <row r="9" spans="1:15">
      <c r="A9" t="s">
        <v>51</v>
      </c>
      <c r="B9" t="s">
        <v>52</v>
      </c>
      <c r="E9">
        <v>8</v>
      </c>
      <c r="F9">
        <v>355</v>
      </c>
      <c r="G9">
        <v>365</v>
      </c>
      <c r="H9">
        <v>368</v>
      </c>
      <c r="I9">
        <v>400</v>
      </c>
      <c r="J9">
        <v>2</v>
      </c>
      <c r="K9">
        <v>5</v>
      </c>
      <c r="L9">
        <v>4</v>
      </c>
      <c r="M9">
        <v>3</v>
      </c>
      <c r="N9" t="s">
        <v>30</v>
      </c>
      <c r="O9">
        <v>10</v>
      </c>
    </row>
    <row r="10" spans="1:15">
      <c r="E10">
        <v>9</v>
      </c>
      <c r="F10">
        <v>405</v>
      </c>
      <c r="G10">
        <v>415</v>
      </c>
      <c r="H10">
        <v>418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30</v>
      </c>
      <c r="O10">
        <v>10</v>
      </c>
    </row>
    <row r="11" spans="1:15">
      <c r="E11">
        <v>10</v>
      </c>
      <c r="F11">
        <v>455</v>
      </c>
      <c r="G11">
        <v>465</v>
      </c>
      <c r="H11">
        <v>468</v>
      </c>
      <c r="I11">
        <v>481</v>
      </c>
      <c r="J11">
        <v>2</v>
      </c>
      <c r="K11">
        <v>5</v>
      </c>
      <c r="L11">
        <v>4</v>
      </c>
      <c r="M11">
        <v>3</v>
      </c>
      <c r="N11" t="s">
        <v>30</v>
      </c>
      <c r="O11">
        <v>10</v>
      </c>
    </row>
    <row r="12" spans="1:15">
      <c r="E12">
        <v>11</v>
      </c>
      <c r="F12">
        <v>486</v>
      </c>
      <c r="G12">
        <v>496</v>
      </c>
      <c r="H12">
        <v>499</v>
      </c>
      <c r="I12">
        <v>531</v>
      </c>
      <c r="J12">
        <v>2</v>
      </c>
      <c r="K12">
        <v>5</v>
      </c>
      <c r="L12">
        <v>4</v>
      </c>
      <c r="M12">
        <v>3</v>
      </c>
      <c r="N12" t="s">
        <v>30</v>
      </c>
      <c r="O12">
        <v>10</v>
      </c>
    </row>
    <row r="13" spans="1:15">
      <c r="E13">
        <v>12</v>
      </c>
      <c r="F13">
        <v>536</v>
      </c>
      <c r="G13">
        <v>546</v>
      </c>
      <c r="H13">
        <v>549</v>
      </c>
      <c r="I13">
        <v>581</v>
      </c>
      <c r="J13">
        <v>2</v>
      </c>
      <c r="K13">
        <v>5</v>
      </c>
      <c r="L13">
        <v>4</v>
      </c>
      <c r="M13">
        <v>3</v>
      </c>
      <c r="N13" t="s">
        <v>30</v>
      </c>
      <c r="O13">
        <v>10</v>
      </c>
    </row>
    <row r="14" spans="1:15">
      <c r="E14">
        <v>13</v>
      </c>
      <c r="F14">
        <v>586</v>
      </c>
      <c r="G14">
        <v>596</v>
      </c>
      <c r="H14">
        <v>599</v>
      </c>
      <c r="I14">
        <v>631</v>
      </c>
      <c r="J14">
        <v>2</v>
      </c>
      <c r="K14">
        <v>5</v>
      </c>
      <c r="L14">
        <v>4</v>
      </c>
      <c r="M14">
        <v>3</v>
      </c>
      <c r="N14" t="s">
        <v>30</v>
      </c>
      <c r="O14">
        <v>10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4"/>
  <sheetViews>
    <sheetView workbookViewId="0"/>
  </sheetViews>
  <sheetFormatPr defaultRowHeight="15"/>
  <cols>
    <col min="4" max="4" width="19.5703125" bestFit="1" customWidth="1"/>
  </cols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>
        <v>1</v>
      </c>
      <c r="B2">
        <v>1</v>
      </c>
      <c r="C2">
        <v>980041</v>
      </c>
      <c r="D2" s="2">
        <v>41639.635683564811</v>
      </c>
      <c r="E2">
        <v>71.88</v>
      </c>
      <c r="F2">
        <v>35.94</v>
      </c>
      <c r="G2">
        <v>-135</v>
      </c>
      <c r="H2">
        <v>-90.2</v>
      </c>
      <c r="I2">
        <f xml:space="preserve">  12.5</f>
        <v>12.5</v>
      </c>
      <c r="J2">
        <v>-168.45500000000001</v>
      </c>
      <c r="K2">
        <v>-15.89</v>
      </c>
      <c r="L2">
        <v>25.355</v>
      </c>
      <c r="M2">
        <f xml:space="preserve">   0</f>
        <v>0</v>
      </c>
      <c r="N2" t="s">
        <v>35</v>
      </c>
      <c r="O2">
        <v>33</v>
      </c>
      <c r="P2">
        <v>7000</v>
      </c>
      <c r="Q2">
        <v>37</v>
      </c>
      <c r="R2">
        <v>218</v>
      </c>
      <c r="S2">
        <v>54</v>
      </c>
    </row>
    <row r="3" spans="1:19">
      <c r="A3">
        <v>2</v>
      </c>
      <c r="B3">
        <v>2</v>
      </c>
      <c r="C3">
        <v>980041</v>
      </c>
      <c r="D3" s="2">
        <v>41639.650672337964</v>
      </c>
      <c r="E3">
        <v>71.88</v>
      </c>
      <c r="F3">
        <v>35.94</v>
      </c>
      <c r="G3">
        <v>-135</v>
      </c>
      <c r="H3">
        <v>-90.2</v>
      </c>
      <c r="I3">
        <f xml:space="preserve">  12.5</f>
        <v>12.5</v>
      </c>
      <c r="J3">
        <v>-168.66</v>
      </c>
      <c r="K3">
        <v>-15.97</v>
      </c>
      <c r="L3">
        <v>14.785</v>
      </c>
      <c r="M3">
        <f xml:space="preserve">   0</f>
        <v>0</v>
      </c>
      <c r="N3" t="s">
        <v>35</v>
      </c>
      <c r="O3">
        <v>33</v>
      </c>
      <c r="P3">
        <v>7000</v>
      </c>
      <c r="Q3">
        <v>36</v>
      </c>
      <c r="R3">
        <v>213</v>
      </c>
      <c r="S3">
        <v>46</v>
      </c>
    </row>
    <row r="4" spans="1:19">
      <c r="A4">
        <v>3</v>
      </c>
      <c r="B4">
        <v>3</v>
      </c>
      <c r="C4">
        <v>980041</v>
      </c>
      <c r="D4" s="2">
        <v>41639.665574189814</v>
      </c>
      <c r="E4">
        <v>71.88</v>
      </c>
      <c r="F4">
        <v>35.94</v>
      </c>
      <c r="G4">
        <v>-135</v>
      </c>
      <c r="H4">
        <v>-90.2</v>
      </c>
      <c r="I4">
        <f xml:space="preserve">  12.5</f>
        <v>12.5</v>
      </c>
      <c r="J4">
        <v>-169.09</v>
      </c>
      <c r="K4">
        <v>-15.97</v>
      </c>
      <c r="L4">
        <v>4.8099999999999996</v>
      </c>
      <c r="M4">
        <f xml:space="preserve">   0</f>
        <v>0</v>
      </c>
      <c r="N4" t="s">
        <v>35</v>
      </c>
      <c r="O4">
        <v>33</v>
      </c>
      <c r="P4">
        <v>7000</v>
      </c>
      <c r="Q4">
        <v>37</v>
      </c>
      <c r="R4">
        <v>222</v>
      </c>
      <c r="S4">
        <v>55</v>
      </c>
    </row>
    <row r="5" spans="1:19">
      <c r="A5">
        <v>4</v>
      </c>
      <c r="B5">
        <v>4</v>
      </c>
      <c r="C5">
        <v>980041</v>
      </c>
      <c r="D5" s="2">
        <v>41639.680767708334</v>
      </c>
      <c r="E5">
        <v>71.88</v>
      </c>
      <c r="F5">
        <v>35.94</v>
      </c>
      <c r="G5">
        <v>-135</v>
      </c>
      <c r="H5">
        <v>-90.2</v>
      </c>
      <c r="I5">
        <f xml:space="preserve">  12.5</f>
        <v>12.5</v>
      </c>
      <c r="J5">
        <v>-167.32</v>
      </c>
      <c r="K5">
        <v>-15.97</v>
      </c>
      <c r="L5">
        <v>-5.1150000000000002</v>
      </c>
      <c r="M5">
        <f xml:space="preserve">   0</f>
        <v>0</v>
      </c>
      <c r="N5" t="s">
        <v>35</v>
      </c>
      <c r="O5">
        <v>33</v>
      </c>
      <c r="P5">
        <v>7000</v>
      </c>
      <c r="Q5">
        <v>36</v>
      </c>
      <c r="R5">
        <v>181</v>
      </c>
      <c r="S5">
        <v>60</v>
      </c>
    </row>
    <row r="6" spans="1:19">
      <c r="A6">
        <v>5</v>
      </c>
      <c r="B6">
        <v>5</v>
      </c>
      <c r="C6">
        <v>980041</v>
      </c>
      <c r="D6" s="2">
        <v>41639.695766203702</v>
      </c>
      <c r="E6">
        <v>71.88</v>
      </c>
      <c r="F6">
        <v>35.94</v>
      </c>
      <c r="G6">
        <v>-135</v>
      </c>
      <c r="H6">
        <v>-90.2</v>
      </c>
      <c r="I6">
        <f xml:space="preserve">  12.5</f>
        <v>12.5</v>
      </c>
      <c r="J6">
        <v>-166.78</v>
      </c>
      <c r="K6">
        <v>-16.184999999999999</v>
      </c>
      <c r="L6">
        <v>-15.824999999999999</v>
      </c>
      <c r="M6">
        <f xml:space="preserve">   0</f>
        <v>0</v>
      </c>
      <c r="N6" t="s">
        <v>35</v>
      </c>
      <c r="O6">
        <v>33</v>
      </c>
      <c r="P6">
        <v>7000</v>
      </c>
      <c r="Q6">
        <v>36</v>
      </c>
      <c r="R6">
        <v>181</v>
      </c>
      <c r="S6">
        <v>50</v>
      </c>
    </row>
    <row r="7" spans="1:19">
      <c r="A7">
        <v>6</v>
      </c>
      <c r="B7">
        <v>6</v>
      </c>
      <c r="C7">
        <v>980041</v>
      </c>
      <c r="D7" s="2">
        <v>41639.710720949071</v>
      </c>
      <c r="E7">
        <v>71.88</v>
      </c>
      <c r="F7">
        <v>35.94</v>
      </c>
      <c r="G7">
        <v>-135</v>
      </c>
      <c r="H7">
        <v>-90.2</v>
      </c>
      <c r="I7">
        <f xml:space="preserve">  12.5</f>
        <v>12.5</v>
      </c>
      <c r="J7">
        <v>-167.95500000000001</v>
      </c>
      <c r="K7">
        <v>-16.315000000000001</v>
      </c>
      <c r="L7">
        <v>-24.94</v>
      </c>
      <c r="M7">
        <f xml:space="preserve">   0</f>
        <v>0</v>
      </c>
      <c r="N7" t="s">
        <v>35</v>
      </c>
      <c r="O7">
        <v>33</v>
      </c>
      <c r="P7">
        <v>7000</v>
      </c>
      <c r="Q7">
        <v>37</v>
      </c>
      <c r="R7">
        <v>151</v>
      </c>
      <c r="S7">
        <v>53</v>
      </c>
    </row>
    <row r="8" spans="1:19">
      <c r="A8">
        <v>7</v>
      </c>
      <c r="B8">
        <v>7</v>
      </c>
      <c r="C8">
        <v>980041</v>
      </c>
      <c r="D8" s="2">
        <v>41639.72572372685</v>
      </c>
      <c r="E8">
        <v>71.88</v>
      </c>
      <c r="F8">
        <v>35.94</v>
      </c>
      <c r="G8">
        <v>-135</v>
      </c>
      <c r="H8">
        <v>-90.2</v>
      </c>
      <c r="I8">
        <f xml:space="preserve">  12.5</f>
        <v>12.5</v>
      </c>
      <c r="J8">
        <v>-168.55</v>
      </c>
      <c r="K8">
        <v>-16.315000000000001</v>
      </c>
      <c r="L8">
        <v>-34.53</v>
      </c>
      <c r="M8">
        <f xml:space="preserve">   0</f>
        <v>0</v>
      </c>
      <c r="N8" t="s">
        <v>35</v>
      </c>
      <c r="O8">
        <v>33</v>
      </c>
      <c r="P8">
        <v>7000</v>
      </c>
      <c r="Q8">
        <v>36</v>
      </c>
      <c r="R8">
        <v>148</v>
      </c>
      <c r="S8">
        <v>52</v>
      </c>
    </row>
    <row r="9" spans="1:19">
      <c r="A9">
        <v>8</v>
      </c>
      <c r="B9">
        <v>8</v>
      </c>
      <c r="C9">
        <v>980041</v>
      </c>
      <c r="D9" s="2">
        <v>41639.741043518516</v>
      </c>
      <c r="E9">
        <v>71.88</v>
      </c>
      <c r="F9">
        <v>35.94</v>
      </c>
      <c r="G9">
        <v>-135</v>
      </c>
      <c r="H9">
        <v>-90.2</v>
      </c>
      <c r="I9">
        <f xml:space="preserve">  12.5</f>
        <v>12.5</v>
      </c>
      <c r="J9">
        <v>-167.82499999999999</v>
      </c>
      <c r="K9">
        <v>-16.32</v>
      </c>
      <c r="L9">
        <v>-43.54</v>
      </c>
      <c r="M9">
        <f xml:space="preserve">   0</f>
        <v>0</v>
      </c>
      <c r="N9" t="s">
        <v>35</v>
      </c>
      <c r="O9">
        <v>33</v>
      </c>
      <c r="P9">
        <v>7000</v>
      </c>
      <c r="Q9">
        <v>37</v>
      </c>
      <c r="R9">
        <v>179</v>
      </c>
      <c r="S9">
        <v>52</v>
      </c>
    </row>
    <row r="10" spans="1:19">
      <c r="A10">
        <v>9</v>
      </c>
      <c r="B10">
        <v>9</v>
      </c>
      <c r="C10">
        <v>980041</v>
      </c>
      <c r="D10" s="2">
        <v>41639.755961689814</v>
      </c>
      <c r="E10">
        <v>71.88</v>
      </c>
      <c r="F10">
        <v>35.94</v>
      </c>
      <c r="G10">
        <v>-135</v>
      </c>
      <c r="H10">
        <v>-90.2</v>
      </c>
      <c r="I10">
        <f xml:space="preserve">  12.5</f>
        <v>12.5</v>
      </c>
      <c r="J10">
        <v>-166.88499999999999</v>
      </c>
      <c r="K10">
        <v>-16.395</v>
      </c>
      <c r="L10">
        <v>-54.3</v>
      </c>
      <c r="M10">
        <f xml:space="preserve">   0</f>
        <v>0</v>
      </c>
      <c r="N10" t="s">
        <v>35</v>
      </c>
      <c r="O10">
        <v>33</v>
      </c>
      <c r="P10">
        <v>7000</v>
      </c>
      <c r="Q10">
        <v>36</v>
      </c>
      <c r="R10">
        <v>189</v>
      </c>
      <c r="S10">
        <v>46</v>
      </c>
    </row>
    <row r="11" spans="1:19">
      <c r="A11">
        <v>10</v>
      </c>
      <c r="B11">
        <v>10</v>
      </c>
      <c r="C11">
        <v>980041</v>
      </c>
      <c r="D11" s="2">
        <v>41639.770948611113</v>
      </c>
      <c r="E11">
        <v>71.88</v>
      </c>
      <c r="F11">
        <v>35.94</v>
      </c>
      <c r="G11">
        <v>-135</v>
      </c>
      <c r="H11">
        <v>-90.2</v>
      </c>
      <c r="I11">
        <f xml:space="preserve">  12.5</f>
        <v>12.5</v>
      </c>
      <c r="J11">
        <v>-166.88499999999999</v>
      </c>
      <c r="K11">
        <v>-16.535</v>
      </c>
      <c r="L11">
        <v>-65.114999999999995</v>
      </c>
      <c r="M11">
        <f xml:space="preserve">   0</f>
        <v>0</v>
      </c>
      <c r="N11" t="s">
        <v>35</v>
      </c>
      <c r="O11">
        <v>14</v>
      </c>
      <c r="P11">
        <v>7000</v>
      </c>
      <c r="Q11">
        <v>37</v>
      </c>
      <c r="R11">
        <v>210</v>
      </c>
      <c r="S11">
        <v>158</v>
      </c>
    </row>
    <row r="12" spans="1:19">
      <c r="A12">
        <v>11</v>
      </c>
      <c r="B12">
        <v>10</v>
      </c>
      <c r="C12">
        <v>980041</v>
      </c>
      <c r="D12" s="2">
        <v>41640.356641782404</v>
      </c>
      <c r="E12">
        <v>71.88</v>
      </c>
      <c r="F12">
        <v>35.94</v>
      </c>
      <c r="G12">
        <v>-135</v>
      </c>
      <c r="H12">
        <v>-90.2</v>
      </c>
      <c r="I12">
        <f xml:space="preserve">  12.5</f>
        <v>12.5</v>
      </c>
      <c r="J12">
        <v>-166.88499999999999</v>
      </c>
      <c r="K12">
        <v>-16.535</v>
      </c>
      <c r="L12">
        <v>-65.114999999999995</v>
      </c>
      <c r="M12">
        <f xml:space="preserve">   0</f>
        <v>0</v>
      </c>
      <c r="N12" t="s">
        <v>35</v>
      </c>
      <c r="O12">
        <v>33</v>
      </c>
      <c r="P12">
        <v>7000</v>
      </c>
      <c r="Q12">
        <v>37</v>
      </c>
      <c r="R12">
        <v>211</v>
      </c>
      <c r="S12">
        <v>51</v>
      </c>
    </row>
    <row r="13" spans="1:19">
      <c r="A13">
        <v>12</v>
      </c>
      <c r="B13">
        <v>11</v>
      </c>
      <c r="C13">
        <v>980041</v>
      </c>
      <c r="D13" s="2">
        <v>41640.371747337966</v>
      </c>
      <c r="E13">
        <v>71.88</v>
      </c>
      <c r="F13">
        <v>35.94</v>
      </c>
      <c r="G13">
        <v>-135</v>
      </c>
      <c r="H13">
        <v>-90.2</v>
      </c>
      <c r="I13">
        <f xml:space="preserve">  12.5</f>
        <v>12.5</v>
      </c>
      <c r="J13">
        <v>-167.73</v>
      </c>
      <c r="K13">
        <v>-16.899999999999999</v>
      </c>
      <c r="L13">
        <v>-76.67</v>
      </c>
      <c r="M13">
        <f xml:space="preserve">   0</f>
        <v>0</v>
      </c>
      <c r="N13" t="s">
        <v>35</v>
      </c>
      <c r="O13">
        <v>33</v>
      </c>
      <c r="P13">
        <v>7000</v>
      </c>
      <c r="Q13">
        <v>36</v>
      </c>
      <c r="R13">
        <v>203</v>
      </c>
      <c r="S13">
        <v>50</v>
      </c>
    </row>
    <row r="14" spans="1:19">
      <c r="A14">
        <v>13</v>
      </c>
      <c r="B14">
        <v>7</v>
      </c>
      <c r="C14">
        <v>980041</v>
      </c>
      <c r="D14" s="2">
        <v>41640.388799189815</v>
      </c>
      <c r="E14">
        <v>71.88</v>
      </c>
      <c r="F14">
        <v>35.94</v>
      </c>
      <c r="G14">
        <v>-135</v>
      </c>
      <c r="H14">
        <v>-90.2</v>
      </c>
      <c r="I14">
        <f xml:space="preserve">  12.5</f>
        <v>12.5</v>
      </c>
      <c r="J14">
        <v>-168.55</v>
      </c>
      <c r="K14">
        <v>-16.315000000000001</v>
      </c>
      <c r="L14">
        <v>-34.53</v>
      </c>
      <c r="M14">
        <f xml:space="preserve">   0</f>
        <v>0</v>
      </c>
      <c r="N14" t="s">
        <v>35</v>
      </c>
      <c r="O14">
        <v>33</v>
      </c>
      <c r="P14">
        <v>21000</v>
      </c>
      <c r="Q14">
        <v>111</v>
      </c>
      <c r="R14">
        <v>409</v>
      </c>
      <c r="S14">
        <v>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31"/>
  <sheetViews>
    <sheetView topLeftCell="A597" workbookViewId="0">
      <selection activeCell="H596" sqref="H596"/>
    </sheetView>
  </sheetViews>
  <sheetFormatPr defaultRowHeight="15"/>
  <sheetData>
    <row r="1" spans="1:12">
      <c r="A1" t="s">
        <v>54</v>
      </c>
      <c r="B1">
        <v>1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74</v>
      </c>
      <c r="H14" t="s">
        <v>75</v>
      </c>
      <c r="I14" t="s">
        <v>76</v>
      </c>
      <c r="J14" t="s">
        <v>77</v>
      </c>
      <c r="L14" t="s">
        <v>78</v>
      </c>
    </row>
    <row r="15" spans="1:12">
      <c r="A15" t="s">
        <v>11</v>
      </c>
      <c r="G15">
        <v>128.26364828130477</v>
      </c>
      <c r="H15">
        <v>-169.43393885552865</v>
      </c>
      <c r="I15">
        <v>0.33631869305076373</v>
      </c>
      <c r="J15">
        <v>64.131402280648516</v>
      </c>
      <c r="L15">
        <v>90</v>
      </c>
    </row>
    <row r="16" spans="1:12">
      <c r="A16" t="s">
        <v>0</v>
      </c>
    </row>
    <row r="17" spans="1:8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t="s">
        <v>79</v>
      </c>
      <c r="G17" t="s">
        <v>80</v>
      </c>
      <c r="H17" t="s">
        <v>81</v>
      </c>
    </row>
    <row r="18" spans="1:8">
      <c r="A18">
        <v>1</v>
      </c>
      <c r="B18">
        <v>-168.45</v>
      </c>
      <c r="C18">
        <v>37</v>
      </c>
      <c r="D18">
        <v>7000</v>
      </c>
      <c r="E18">
        <v>218</v>
      </c>
      <c r="F18">
        <f>[1]!wallScanTrans(B18,G15,H15,I15,L15)+J15</f>
        <v>192.39505056195327</v>
      </c>
      <c r="G18">
        <f>(F18-E18)^2/E18</f>
        <v>3.0074010813070164</v>
      </c>
      <c r="H18">
        <f>SUM(G18:G50)/(COUNT(G18:G50)-4)</f>
        <v>0.90319714045508726</v>
      </c>
    </row>
    <row r="19" spans="1:8">
      <c r="A19">
        <v>2</v>
      </c>
      <c r="B19">
        <v>-168.53</v>
      </c>
      <c r="C19">
        <v>37</v>
      </c>
      <c r="D19">
        <v>7000</v>
      </c>
      <c r="E19">
        <v>213</v>
      </c>
      <c r="F19">
        <f>[1]!wallScanTrans(B19,G15,H15,I15,L15)+J15</f>
        <v>192.39505056195327</v>
      </c>
      <c r="G19">
        <f t="shared" ref="G19:G50" si="0">(F19-E19)^2/E19</f>
        <v>1.99325794058433</v>
      </c>
    </row>
    <row r="20" spans="1:8">
      <c r="A20">
        <v>3</v>
      </c>
      <c r="B20">
        <v>-168.595</v>
      </c>
      <c r="C20">
        <v>37</v>
      </c>
      <c r="D20">
        <v>7000</v>
      </c>
      <c r="E20">
        <v>176</v>
      </c>
      <c r="F20">
        <f>[1]!wallScanTrans(B20,G15,H15,I15,L15)+J15</f>
        <v>192.39505056195327</v>
      </c>
      <c r="G20">
        <f t="shared" si="0"/>
        <v>1.527259562096615</v>
      </c>
    </row>
    <row r="21" spans="1:8">
      <c r="A21">
        <v>4</v>
      </c>
      <c r="B21">
        <v>-168.66</v>
      </c>
      <c r="C21">
        <v>37</v>
      </c>
      <c r="D21">
        <v>7000</v>
      </c>
      <c r="E21">
        <v>189</v>
      </c>
      <c r="F21">
        <f>[1]!wallScanTrans(B21,G15,H15,I15,L15)+J15</f>
        <v>192.39505056195327</v>
      </c>
      <c r="G21">
        <f t="shared" si="0"/>
        <v>6.0986075757773595E-2</v>
      </c>
    </row>
    <row r="22" spans="1:8">
      <c r="A22">
        <v>5</v>
      </c>
      <c r="B22">
        <v>-168.715</v>
      </c>
      <c r="C22">
        <v>37</v>
      </c>
      <c r="D22">
        <v>7000</v>
      </c>
      <c r="E22">
        <v>189</v>
      </c>
      <c r="F22">
        <f>[1]!wallScanTrans(B22,G15,H15,I15,L15)+J15</f>
        <v>192.39505056195327</v>
      </c>
      <c r="G22">
        <f t="shared" si="0"/>
        <v>6.0986075757773595E-2</v>
      </c>
    </row>
    <row r="23" spans="1:8">
      <c r="A23">
        <v>6</v>
      </c>
      <c r="B23">
        <v>-168.79</v>
      </c>
      <c r="C23">
        <v>37</v>
      </c>
      <c r="D23">
        <v>7000</v>
      </c>
      <c r="E23">
        <v>180</v>
      </c>
      <c r="F23">
        <f>[1]!wallScanTrans(B23,G15,H15,I15,L15)+J15</f>
        <v>192.39505056195327</v>
      </c>
      <c r="G23">
        <f t="shared" si="0"/>
        <v>0.85354043574098915</v>
      </c>
    </row>
    <row r="24" spans="1:8">
      <c r="A24">
        <v>7</v>
      </c>
      <c r="B24">
        <v>-168.86</v>
      </c>
      <c r="C24">
        <v>37</v>
      </c>
      <c r="D24">
        <v>7000</v>
      </c>
      <c r="E24">
        <v>215</v>
      </c>
      <c r="F24">
        <f>[1]!wallScanTrans(B24,G15,H15,I15,L15)+J15</f>
        <v>192.39505056195327</v>
      </c>
      <c r="G24">
        <f t="shared" si="0"/>
        <v>2.3766685539379035</v>
      </c>
    </row>
    <row r="25" spans="1:8">
      <c r="A25">
        <v>8</v>
      </c>
      <c r="B25">
        <v>-168.92500000000001</v>
      </c>
      <c r="C25">
        <v>37</v>
      </c>
      <c r="D25">
        <v>7000</v>
      </c>
      <c r="E25">
        <v>184</v>
      </c>
      <c r="F25">
        <f>[1]!wallScanTrans(B25,G15,H15,I15,L15)+J15</f>
        <v>192.39505056195327</v>
      </c>
      <c r="G25">
        <f t="shared" si="0"/>
        <v>0.38302648879212992</v>
      </c>
    </row>
    <row r="26" spans="1:8">
      <c r="A26">
        <v>9</v>
      </c>
      <c r="B26">
        <v>-168.98500000000001</v>
      </c>
      <c r="C26">
        <v>37</v>
      </c>
      <c r="D26">
        <v>7000</v>
      </c>
      <c r="E26">
        <v>192</v>
      </c>
      <c r="F26">
        <f>[1]!wallScanTrans(B26,G15,H15,I15,L15)+J15</f>
        <v>192.39505056195327</v>
      </c>
      <c r="G26">
        <f t="shared" si="0"/>
        <v>8.1283826301871735E-4</v>
      </c>
    </row>
    <row r="27" spans="1:8">
      <c r="A27">
        <v>10</v>
      </c>
      <c r="B27">
        <v>-169.05500000000001</v>
      </c>
      <c r="C27">
        <v>37</v>
      </c>
      <c r="D27">
        <v>7000</v>
      </c>
      <c r="E27">
        <v>196</v>
      </c>
      <c r="F27">
        <f>[1]!wallScanTrans(B27,G15,H15,I15,L15)+J15</f>
        <v>192.39505056195327</v>
      </c>
      <c r="G27">
        <f t="shared" si="0"/>
        <v>6.6304390055476739E-2</v>
      </c>
    </row>
    <row r="28" spans="1:8">
      <c r="A28">
        <v>11</v>
      </c>
      <c r="B28">
        <v>-169.11500000000001</v>
      </c>
      <c r="C28">
        <v>36</v>
      </c>
      <c r="D28">
        <v>7000</v>
      </c>
      <c r="E28">
        <v>186</v>
      </c>
      <c r="F28">
        <f>[1]!wallScanTrans(B28,G15,H15,I15,L15)+J15</f>
        <v>192.39505056195327</v>
      </c>
      <c r="G28">
        <f t="shared" si="0"/>
        <v>0.2198745789781657</v>
      </c>
    </row>
    <row r="29" spans="1:8">
      <c r="A29">
        <v>12</v>
      </c>
      <c r="B29">
        <v>-169.17</v>
      </c>
      <c r="C29">
        <v>36</v>
      </c>
      <c r="D29">
        <v>7000</v>
      </c>
      <c r="E29">
        <v>186</v>
      </c>
      <c r="F29">
        <f>[1]!wallScanTrans(B29,G15,H15,I15,L15)+J15</f>
        <v>192.39505056195327</v>
      </c>
      <c r="G29">
        <f t="shared" si="0"/>
        <v>0.2198745789781657</v>
      </c>
    </row>
    <row r="30" spans="1:8">
      <c r="A30">
        <v>13</v>
      </c>
      <c r="B30">
        <v>-169.245</v>
      </c>
      <c r="C30">
        <v>37</v>
      </c>
      <c r="D30">
        <v>7000</v>
      </c>
      <c r="E30">
        <v>185</v>
      </c>
      <c r="F30">
        <f>[1]!wallScanTrans(B30,G15,H15,I15,L15)+J15</f>
        <v>189.68633144264405</v>
      </c>
      <c r="G30">
        <f t="shared" si="0"/>
        <v>0.11871190481250937</v>
      </c>
    </row>
    <row r="31" spans="1:8">
      <c r="A31">
        <v>14</v>
      </c>
      <c r="B31">
        <v>-169.31</v>
      </c>
      <c r="C31">
        <v>37</v>
      </c>
      <c r="D31">
        <v>7000</v>
      </c>
      <c r="E31">
        <v>181</v>
      </c>
      <c r="F31">
        <f>[1]!wallScanTrans(B31,G15,H15,I15,L15)+J15</f>
        <v>177.69043845207617</v>
      </c>
      <c r="G31">
        <f t="shared" si="0"/>
        <v>6.0514904085613309E-2</v>
      </c>
    </row>
    <row r="32" spans="1:8">
      <c r="A32">
        <v>15</v>
      </c>
      <c r="B32">
        <v>-169.38</v>
      </c>
      <c r="C32">
        <v>36</v>
      </c>
      <c r="D32">
        <v>7000</v>
      </c>
      <c r="E32">
        <v>146</v>
      </c>
      <c r="F32">
        <f>[1]!wallScanTrans(B32,G15,H15,I15,L15)+J15</f>
        <v>154.05576770837467</v>
      </c>
      <c r="G32">
        <f t="shared" si="0"/>
        <v>0.44448899569378181</v>
      </c>
    </row>
    <row r="33" spans="1:7">
      <c r="A33">
        <v>16</v>
      </c>
      <c r="B33">
        <v>-169.44</v>
      </c>
      <c r="C33">
        <v>38</v>
      </c>
      <c r="D33">
        <v>7000</v>
      </c>
      <c r="E33">
        <v>133</v>
      </c>
      <c r="F33">
        <f>[1]!wallScanTrans(B33,G15,H15,I15,L15)+J15</f>
        <v>125.03583072747057</v>
      </c>
      <c r="G33">
        <f t="shared" si="0"/>
        <v>0.47690219700377429</v>
      </c>
    </row>
    <row r="34" spans="1:7">
      <c r="A34">
        <v>17</v>
      </c>
      <c r="B34">
        <v>-169.495</v>
      </c>
      <c r="C34">
        <v>36</v>
      </c>
      <c r="D34">
        <v>7000</v>
      </c>
      <c r="E34">
        <v>101</v>
      </c>
      <c r="F34">
        <f>[1]!wallScanTrans(B34,G15,H15,I15,L15)+J15</f>
        <v>99.558099191502933</v>
      </c>
      <c r="G34">
        <f t="shared" si="0"/>
        <v>2.0584930114301937E-2</v>
      </c>
    </row>
    <row r="35" spans="1:7">
      <c r="A35">
        <v>18</v>
      </c>
      <c r="B35">
        <v>-169.57</v>
      </c>
      <c r="C35">
        <v>37</v>
      </c>
      <c r="D35">
        <v>7000</v>
      </c>
      <c r="E35">
        <v>69</v>
      </c>
      <c r="F35">
        <f>[1]!wallScanTrans(B35,G15,H15,I15,L15)+J15</f>
        <v>75.871945768020851</v>
      </c>
      <c r="G35">
        <f t="shared" si="0"/>
        <v>0.68440055997999527</v>
      </c>
    </row>
    <row r="36" spans="1:7">
      <c r="A36">
        <v>19</v>
      </c>
      <c r="B36">
        <v>-169.64</v>
      </c>
      <c r="C36">
        <v>36</v>
      </c>
      <c r="D36">
        <v>7000</v>
      </c>
      <c r="E36">
        <v>72</v>
      </c>
      <c r="F36">
        <f>[1]!wallScanTrans(B36,G15,H15,I15,L15)+J15</f>
        <v>65.274665012100073</v>
      </c>
      <c r="G36">
        <f t="shared" si="0"/>
        <v>0.62819625971487392</v>
      </c>
    </row>
    <row r="37" spans="1:7">
      <c r="A37">
        <v>20</v>
      </c>
      <c r="B37">
        <v>-169.70500000000001</v>
      </c>
      <c r="C37">
        <v>37</v>
      </c>
      <c r="D37">
        <v>7000</v>
      </c>
      <c r="E37">
        <v>73</v>
      </c>
      <c r="F37">
        <f>[1]!wallScanTrans(B37,G15,H15,I15,L15)+J15</f>
        <v>64.131402280648516</v>
      </c>
      <c r="G37">
        <f t="shared" si="0"/>
        <v>1.0774250069546074</v>
      </c>
    </row>
    <row r="38" spans="1:7">
      <c r="A38">
        <v>21</v>
      </c>
      <c r="B38">
        <v>-169.77</v>
      </c>
      <c r="C38">
        <v>37</v>
      </c>
      <c r="D38">
        <v>7000</v>
      </c>
      <c r="E38">
        <v>57</v>
      </c>
      <c r="F38">
        <f>[1]!wallScanTrans(B38,G15,H15,I15,L15)+J15</f>
        <v>64.131402280648516</v>
      </c>
      <c r="G38">
        <f t="shared" si="0"/>
        <v>0.89222628927085701</v>
      </c>
    </row>
    <row r="39" spans="1:7">
      <c r="A39">
        <v>22</v>
      </c>
      <c r="B39">
        <v>-169.83</v>
      </c>
      <c r="C39">
        <v>36</v>
      </c>
      <c r="D39">
        <v>7000</v>
      </c>
      <c r="E39">
        <v>71</v>
      </c>
      <c r="F39">
        <f>[1]!wallScanTrans(B39,G15,H15,I15,L15)+J15</f>
        <v>64.131402280648516</v>
      </c>
      <c r="G39">
        <f t="shared" si="0"/>
        <v>0.66447372718704811</v>
      </c>
    </row>
    <row r="40" spans="1:7">
      <c r="A40">
        <v>23</v>
      </c>
      <c r="B40">
        <v>-169.89</v>
      </c>
      <c r="C40">
        <v>37</v>
      </c>
      <c r="D40">
        <v>7000</v>
      </c>
      <c r="E40">
        <v>60</v>
      </c>
      <c r="F40">
        <f>[1]!wallScanTrans(B40,G15,H15,I15,L15)+J15</f>
        <v>64.131402280648516</v>
      </c>
      <c r="G40">
        <f t="shared" si="0"/>
        <v>0.28447474674246259</v>
      </c>
    </row>
    <row r="41" spans="1:7">
      <c r="A41">
        <v>24</v>
      </c>
      <c r="B41">
        <v>-169.96</v>
      </c>
      <c r="C41">
        <v>37</v>
      </c>
      <c r="D41">
        <v>7000</v>
      </c>
      <c r="E41">
        <v>84</v>
      </c>
      <c r="F41">
        <f>[1]!wallScanTrans(B41,G15,H15,I15,L15)+J15</f>
        <v>64.131402280648516</v>
      </c>
      <c r="G41">
        <f t="shared" si="0"/>
        <v>4.6995378015883222</v>
      </c>
    </row>
    <row r="42" spans="1:7">
      <c r="A42">
        <v>25</v>
      </c>
      <c r="B42">
        <v>-170.02500000000001</v>
      </c>
      <c r="C42">
        <v>37</v>
      </c>
      <c r="D42">
        <v>7000</v>
      </c>
      <c r="E42">
        <v>61</v>
      </c>
      <c r="F42">
        <f>[1]!wallScanTrans(B42,G15,H15,I15,L15)+J15</f>
        <v>64.131402280648516</v>
      </c>
      <c r="G42">
        <f t="shared" si="0"/>
        <v>0.1607488564467332</v>
      </c>
    </row>
    <row r="43" spans="1:7">
      <c r="A43">
        <v>26</v>
      </c>
      <c r="B43">
        <v>-170.095</v>
      </c>
      <c r="C43">
        <v>36</v>
      </c>
      <c r="D43">
        <v>7000</v>
      </c>
      <c r="E43">
        <v>64</v>
      </c>
      <c r="F43">
        <f>[1]!wallScanTrans(B43,G15,H15,I15,L15)+J15</f>
        <v>64.131402280648516</v>
      </c>
      <c r="G43">
        <f t="shared" si="0"/>
        <v>2.6978998999423821E-4</v>
      </c>
    </row>
    <row r="44" spans="1:7">
      <c r="A44">
        <v>27</v>
      </c>
      <c r="B44">
        <v>-170.155</v>
      </c>
      <c r="C44">
        <v>37</v>
      </c>
      <c r="D44">
        <v>7000</v>
      </c>
      <c r="E44">
        <v>54</v>
      </c>
      <c r="F44">
        <f>[1]!wallScanTrans(B44,G15,H15,I15,L15)+J15</f>
        <v>64.131402280648516</v>
      </c>
      <c r="G44">
        <f t="shared" si="0"/>
        <v>1.9008391143024062</v>
      </c>
    </row>
    <row r="45" spans="1:7">
      <c r="A45">
        <v>28</v>
      </c>
      <c r="B45">
        <v>-170.22499999999999</v>
      </c>
      <c r="C45">
        <v>37</v>
      </c>
      <c r="D45">
        <v>7000</v>
      </c>
      <c r="E45">
        <v>72</v>
      </c>
      <c r="F45">
        <f>[1]!wallScanTrans(B45,G15,H15,I15,L15)+J15</f>
        <v>64.131402280648516</v>
      </c>
      <c r="G45">
        <f t="shared" si="0"/>
        <v>0.85992819540254706</v>
      </c>
    </row>
    <row r="46" spans="1:7">
      <c r="A46">
        <v>29</v>
      </c>
      <c r="B46">
        <v>-170.29</v>
      </c>
      <c r="C46">
        <v>37</v>
      </c>
      <c r="D46">
        <v>7000</v>
      </c>
      <c r="E46">
        <v>55</v>
      </c>
      <c r="F46">
        <f>[1]!wallScanTrans(B46,G15,H15,I15,L15)+J15</f>
        <v>64.131402280648516</v>
      </c>
      <c r="G46">
        <f t="shared" si="0"/>
        <v>1.5160455929278711</v>
      </c>
    </row>
    <row r="47" spans="1:7">
      <c r="A47">
        <v>30</v>
      </c>
      <c r="B47">
        <v>-170.345</v>
      </c>
      <c r="C47">
        <v>36</v>
      </c>
      <c r="D47">
        <v>7000</v>
      </c>
      <c r="E47">
        <v>59</v>
      </c>
      <c r="F47">
        <f>[1]!wallScanTrans(B47,G15,H15,I15,L15)+J15</f>
        <v>64.131402280648516</v>
      </c>
      <c r="G47">
        <f t="shared" si="0"/>
        <v>0.44629304009906418</v>
      </c>
    </row>
    <row r="48" spans="1:7">
      <c r="A48">
        <v>31</v>
      </c>
      <c r="B48">
        <v>-170.41499999999999</v>
      </c>
      <c r="C48">
        <v>37</v>
      </c>
      <c r="D48">
        <v>7000</v>
      </c>
      <c r="E48">
        <v>69</v>
      </c>
      <c r="F48">
        <f>[1]!wallScanTrans(B48,G15,H15,I15,L15)+J15</f>
        <v>64.131402280648516</v>
      </c>
      <c r="G48">
        <f t="shared" si="0"/>
        <v>0.34352527178078951</v>
      </c>
    </row>
    <row r="49" spans="1:12">
      <c r="A49">
        <v>32</v>
      </c>
      <c r="B49">
        <v>-170.48</v>
      </c>
      <c r="C49">
        <v>37</v>
      </c>
      <c r="D49">
        <v>7000</v>
      </c>
      <c r="E49">
        <v>63</v>
      </c>
      <c r="F49">
        <f>[1]!wallScanTrans(B49,G15,H15,I15,L15)+J15</f>
        <v>64.131402280648516</v>
      </c>
      <c r="G49">
        <f t="shared" si="0"/>
        <v>2.0318589216772417E-2</v>
      </c>
    </row>
    <row r="50" spans="1:12">
      <c r="A50">
        <v>33</v>
      </c>
      <c r="B50">
        <v>-170.54</v>
      </c>
      <c r="C50">
        <v>37</v>
      </c>
      <c r="D50">
        <v>7000</v>
      </c>
      <c r="E50">
        <v>67</v>
      </c>
      <c r="F50">
        <f>[1]!wallScanTrans(B50,G15,H15,I15,L15)+J15</f>
        <v>64.131402280648516</v>
      </c>
      <c r="G50">
        <f t="shared" si="0"/>
        <v>0.12281869963385879</v>
      </c>
    </row>
    <row r="51" spans="1:12">
      <c r="A51" t="s">
        <v>0</v>
      </c>
    </row>
    <row r="52" spans="1:12">
      <c r="A52" t="s">
        <v>0</v>
      </c>
    </row>
    <row r="53" spans="1:12">
      <c r="A53" t="s">
        <v>0</v>
      </c>
    </row>
    <row r="54" spans="1:12">
      <c r="A54" t="s">
        <v>0</v>
      </c>
    </row>
    <row r="55" spans="1:12">
      <c r="A55" t="s">
        <v>56</v>
      </c>
    </row>
    <row r="56" spans="1:12">
      <c r="A56" t="s">
        <v>2</v>
      </c>
    </row>
    <row r="57" spans="1:12">
      <c r="A57" t="s">
        <v>3</v>
      </c>
    </row>
    <row r="58" spans="1:12">
      <c r="A58" t="s">
        <v>4</v>
      </c>
    </row>
    <row r="59" spans="1:12">
      <c r="A59" t="s">
        <v>5</v>
      </c>
    </row>
    <row r="60" spans="1:12">
      <c r="A60" t="s">
        <v>6</v>
      </c>
    </row>
    <row r="61" spans="1:12">
      <c r="A61" t="s">
        <v>7</v>
      </c>
    </row>
    <row r="62" spans="1:12">
      <c r="A62" t="s">
        <v>57</v>
      </c>
    </row>
    <row r="63" spans="1:12">
      <c r="A63" t="s">
        <v>9</v>
      </c>
    </row>
    <row r="64" spans="1:12">
      <c r="A64" t="s">
        <v>10</v>
      </c>
      <c r="G64" t="s">
        <v>74</v>
      </c>
      <c r="H64" t="s">
        <v>75</v>
      </c>
      <c r="I64" t="s">
        <v>76</v>
      </c>
      <c r="J64" t="s">
        <v>77</v>
      </c>
      <c r="L64" t="s">
        <v>78</v>
      </c>
    </row>
    <row r="65" spans="1:12">
      <c r="A65" t="s">
        <v>11</v>
      </c>
      <c r="G65">
        <v>136.03831782898413</v>
      </c>
      <c r="H65">
        <v>-169.63787096607641</v>
      </c>
      <c r="I65">
        <v>0.37459365305235492</v>
      </c>
      <c r="J65">
        <v>59.968579800511854</v>
      </c>
      <c r="L65">
        <v>90</v>
      </c>
    </row>
    <row r="66" spans="1:12">
      <c r="A66" t="s">
        <v>0</v>
      </c>
    </row>
    <row r="67" spans="1:12">
      <c r="A67" t="s">
        <v>38</v>
      </c>
      <c r="B67" t="s">
        <v>30</v>
      </c>
      <c r="C67" t="s">
        <v>20</v>
      </c>
      <c r="D67" t="s">
        <v>37</v>
      </c>
      <c r="E67" t="s">
        <v>36</v>
      </c>
      <c r="F67" t="s">
        <v>79</v>
      </c>
      <c r="G67" t="s">
        <v>80</v>
      </c>
      <c r="H67" t="s">
        <v>81</v>
      </c>
    </row>
    <row r="68" spans="1:12">
      <c r="A68">
        <v>1</v>
      </c>
      <c r="B68">
        <v>-168.66</v>
      </c>
      <c r="C68">
        <v>36</v>
      </c>
      <c r="D68">
        <v>7000</v>
      </c>
      <c r="E68">
        <v>203</v>
      </c>
      <c r="F68">
        <f>[1]!wallScanTrans(B68,G65,H65,I65,L65)+J65</f>
        <v>196.006897629496</v>
      </c>
      <c r="G68">
        <f>(F68-E68)^2/E68</f>
        <v>0.24090384612979668</v>
      </c>
      <c r="H68">
        <f>SUM(G68:G100)/(COUNT(G68:G100)-4)</f>
        <v>0.86558811192470242</v>
      </c>
    </row>
    <row r="69" spans="1:12">
      <c r="A69">
        <v>2</v>
      </c>
      <c r="B69">
        <v>-168.73</v>
      </c>
      <c r="C69">
        <v>36</v>
      </c>
      <c r="D69">
        <v>7000</v>
      </c>
      <c r="E69">
        <v>196</v>
      </c>
      <c r="F69">
        <f>[1]!wallScanTrans(B69,G65,H65,I65,L65)+J65</f>
        <v>196.006897629496</v>
      </c>
      <c r="G69">
        <f t="shared" ref="G69:G100" si="1">(F69-E69)^2/E69</f>
        <v>2.4274128910216248E-7</v>
      </c>
    </row>
    <row r="70" spans="1:12">
      <c r="A70">
        <v>3</v>
      </c>
      <c r="B70">
        <v>-168.79499999999999</v>
      </c>
      <c r="C70">
        <v>37</v>
      </c>
      <c r="D70">
        <v>7000</v>
      </c>
      <c r="E70">
        <v>194</v>
      </c>
      <c r="F70">
        <f>[1]!wallScanTrans(B70,G65,H65,I65,L65)+J65</f>
        <v>196.006897629496</v>
      </c>
      <c r="G70">
        <f t="shared" si="1"/>
        <v>2.0761021109673428E-2</v>
      </c>
    </row>
    <row r="71" spans="1:12">
      <c r="A71">
        <v>4</v>
      </c>
      <c r="B71">
        <v>-168.86500000000001</v>
      </c>
      <c r="C71">
        <v>37</v>
      </c>
      <c r="D71">
        <v>7000</v>
      </c>
      <c r="E71">
        <v>210</v>
      </c>
      <c r="F71">
        <f>[1]!wallScanTrans(B71,G65,H65,I65,L65)+J65</f>
        <v>196.006897629496</v>
      </c>
      <c r="G71">
        <f t="shared" si="1"/>
        <v>0.93241387595907044</v>
      </c>
    </row>
    <row r="72" spans="1:12">
      <c r="A72">
        <v>5</v>
      </c>
      <c r="B72">
        <v>-168.93</v>
      </c>
      <c r="C72">
        <v>36</v>
      </c>
      <c r="D72">
        <v>7000</v>
      </c>
      <c r="E72">
        <v>198</v>
      </c>
      <c r="F72">
        <f>[1]!wallScanTrans(B72,G65,H65,I65,L65)+J65</f>
        <v>196.006897629496</v>
      </c>
      <c r="G72">
        <f t="shared" si="1"/>
        <v>2.0062914440952942E-2</v>
      </c>
    </row>
    <row r="73" spans="1:12">
      <c r="A73">
        <v>6</v>
      </c>
      <c r="B73">
        <v>-169</v>
      </c>
      <c r="C73">
        <v>36</v>
      </c>
      <c r="D73">
        <v>7000</v>
      </c>
      <c r="E73">
        <v>177</v>
      </c>
      <c r="F73">
        <f>[1]!wallScanTrans(B73,G65,H65,I65,L65)+J65</f>
        <v>196.006897629496</v>
      </c>
      <c r="G73">
        <f t="shared" si="1"/>
        <v>2.0410291384075734</v>
      </c>
    </row>
    <row r="74" spans="1:12">
      <c r="A74">
        <v>7</v>
      </c>
      <c r="B74">
        <v>-169.06</v>
      </c>
      <c r="C74">
        <v>36</v>
      </c>
      <c r="D74">
        <v>7000</v>
      </c>
      <c r="E74">
        <v>195</v>
      </c>
      <c r="F74">
        <f>[1]!wallScanTrans(B74,G65,H65,I65,L65)+J65</f>
        <v>196.006897629496</v>
      </c>
      <c r="G74">
        <f t="shared" si="1"/>
        <v>5.199194032228998E-3</v>
      </c>
    </row>
    <row r="75" spans="1:12">
      <c r="A75">
        <v>8</v>
      </c>
      <c r="B75">
        <v>-169.125</v>
      </c>
      <c r="C75">
        <v>37</v>
      </c>
      <c r="D75">
        <v>7000</v>
      </c>
      <c r="E75">
        <v>213</v>
      </c>
      <c r="F75">
        <f>[1]!wallScanTrans(B75,G65,H65,I65,L65)+J65</f>
        <v>196.006897629496</v>
      </c>
      <c r="G75">
        <f t="shared" si="1"/>
        <v>1.3557067050442668</v>
      </c>
    </row>
    <row r="76" spans="1:12">
      <c r="A76">
        <v>9</v>
      </c>
      <c r="B76">
        <v>-169.19</v>
      </c>
      <c r="C76">
        <v>37</v>
      </c>
      <c r="D76">
        <v>7000</v>
      </c>
      <c r="E76">
        <v>199</v>
      </c>
      <c r="F76">
        <f>[1]!wallScanTrans(B76,G65,H65,I65,L65)+J65</f>
        <v>196.006897629496</v>
      </c>
      <c r="G76">
        <f t="shared" si="1"/>
        <v>4.5018401006616547E-2</v>
      </c>
    </row>
    <row r="77" spans="1:12">
      <c r="A77">
        <v>10</v>
      </c>
      <c r="B77">
        <v>-169.255</v>
      </c>
      <c r="C77">
        <v>36</v>
      </c>
      <c r="D77">
        <v>7000</v>
      </c>
      <c r="E77">
        <v>199</v>
      </c>
      <c r="F77">
        <f>[1]!wallScanTrans(B77,G65,H65,I65,L65)+J65</f>
        <v>196.006897629496</v>
      </c>
      <c r="G77">
        <f t="shared" si="1"/>
        <v>4.5018401006616547E-2</v>
      </c>
    </row>
    <row r="78" spans="1:12">
      <c r="A78">
        <v>11</v>
      </c>
      <c r="B78">
        <v>-169.31</v>
      </c>
      <c r="C78">
        <v>37</v>
      </c>
      <c r="D78">
        <v>7000</v>
      </c>
      <c r="E78">
        <v>199</v>
      </c>
      <c r="F78">
        <f>[1]!wallScanTrans(B78,G65,H65,I65,L65)+J65</f>
        <v>196.006897629496</v>
      </c>
      <c r="G78">
        <f t="shared" si="1"/>
        <v>4.5018401006616547E-2</v>
      </c>
    </row>
    <row r="79" spans="1:12">
      <c r="A79">
        <v>12</v>
      </c>
      <c r="B79">
        <v>-169.38499999999999</v>
      </c>
      <c r="C79">
        <v>37</v>
      </c>
      <c r="D79">
        <v>7000</v>
      </c>
      <c r="E79">
        <v>175</v>
      </c>
      <c r="F79">
        <f>[1]!wallScanTrans(B79,G65,H65,I65,L65)+J65</f>
        <v>195.86713499254685</v>
      </c>
      <c r="G79">
        <f t="shared" si="1"/>
        <v>2.4882132731267044</v>
      </c>
    </row>
    <row r="80" spans="1:12">
      <c r="A80">
        <v>13</v>
      </c>
      <c r="B80">
        <v>-169.45500000000001</v>
      </c>
      <c r="C80">
        <v>37</v>
      </c>
      <c r="D80">
        <v>7000</v>
      </c>
      <c r="E80">
        <v>193</v>
      </c>
      <c r="F80">
        <f>[1]!wallScanTrans(B80,G65,H65,I65,L65)+J65</f>
        <v>189.48701788707854</v>
      </c>
      <c r="G80">
        <f t="shared" si="1"/>
        <v>6.3943229666871243E-2</v>
      </c>
    </row>
    <row r="81" spans="1:7">
      <c r="A81">
        <v>14</v>
      </c>
      <c r="B81">
        <v>-169.51499999999999</v>
      </c>
      <c r="C81">
        <v>37</v>
      </c>
      <c r="D81">
        <v>7000</v>
      </c>
      <c r="E81">
        <v>171</v>
      </c>
      <c r="F81">
        <f>[1]!wallScanTrans(B81,G65,H65,I65,L65)+J65</f>
        <v>176.45637474981802</v>
      </c>
      <c r="G81">
        <f t="shared" si="1"/>
        <v>0.17410541175702757</v>
      </c>
    </row>
    <row r="82" spans="1:7">
      <c r="A82">
        <v>15</v>
      </c>
      <c r="B82">
        <v>-169.58500000000001</v>
      </c>
      <c r="C82">
        <v>36</v>
      </c>
      <c r="D82">
        <v>7000</v>
      </c>
      <c r="E82">
        <v>155</v>
      </c>
      <c r="F82">
        <f>[1]!wallScanTrans(B82,G65,H65,I65,L65)+J65</f>
        <v>152.43165786832253</v>
      </c>
      <c r="G82">
        <f t="shared" si="1"/>
        <v>4.2557298744190723E-2</v>
      </c>
    </row>
    <row r="83" spans="1:7">
      <c r="A83">
        <v>16</v>
      </c>
      <c r="B83">
        <v>-169.64500000000001</v>
      </c>
      <c r="C83">
        <v>37</v>
      </c>
      <c r="D83">
        <v>7000</v>
      </c>
      <c r="E83">
        <v>125</v>
      </c>
      <c r="F83">
        <f>[1]!wallScanTrans(B83,G65,H65,I65,L65)+J65</f>
        <v>124.37561648371951</v>
      </c>
      <c r="G83">
        <f t="shared" si="1"/>
        <v>3.1188382032222963E-3</v>
      </c>
    </row>
    <row r="84" spans="1:7">
      <c r="A84">
        <v>17</v>
      </c>
      <c r="B84">
        <v>-169.70500000000001</v>
      </c>
      <c r="C84">
        <v>37</v>
      </c>
      <c r="D84">
        <v>7000</v>
      </c>
      <c r="E84">
        <v>102</v>
      </c>
      <c r="F84">
        <f>[1]!wallScanTrans(B84,G65,H65,I65,L65)+J65</f>
        <v>97.879786070805906</v>
      </c>
      <c r="G84">
        <f t="shared" si="1"/>
        <v>0.16643296884632386</v>
      </c>
    </row>
    <row r="85" spans="1:7">
      <c r="A85">
        <v>18</v>
      </c>
      <c r="B85">
        <v>-169.78</v>
      </c>
      <c r="C85">
        <v>37</v>
      </c>
      <c r="D85">
        <v>7000</v>
      </c>
      <c r="E85">
        <v>68</v>
      </c>
      <c r="F85">
        <f>[1]!wallScanTrans(B85,G65,H65,I65,L65)+J65</f>
        <v>74.576018534460673</v>
      </c>
      <c r="G85">
        <f t="shared" si="1"/>
        <v>0.63594146714073962</v>
      </c>
    </row>
    <row r="86" spans="1:7">
      <c r="A86">
        <v>19</v>
      </c>
      <c r="B86">
        <v>-169.845</v>
      </c>
      <c r="C86">
        <v>37</v>
      </c>
      <c r="D86">
        <v>7000</v>
      </c>
      <c r="E86">
        <v>67</v>
      </c>
      <c r="F86">
        <f>[1]!wallScanTrans(B86,G65,H65,I65,L65)+J65</f>
        <v>63.201719890969137</v>
      </c>
      <c r="G86">
        <f t="shared" si="1"/>
        <v>0.21532734009939555</v>
      </c>
    </row>
    <row r="87" spans="1:7">
      <c r="A87">
        <v>20</v>
      </c>
      <c r="B87">
        <v>-169.91</v>
      </c>
      <c r="C87">
        <v>36</v>
      </c>
      <c r="D87">
        <v>7000</v>
      </c>
      <c r="E87">
        <v>56</v>
      </c>
      <c r="F87">
        <f>[1]!wallScanTrans(B87,G65,H65,I65,L65)+J65</f>
        <v>59.968579800511854</v>
      </c>
      <c r="G87">
        <f t="shared" si="1"/>
        <v>0.28124331487554838</v>
      </c>
    </row>
    <row r="88" spans="1:7">
      <c r="A88">
        <v>21</v>
      </c>
      <c r="B88">
        <v>-169.97</v>
      </c>
      <c r="C88">
        <v>36</v>
      </c>
      <c r="D88">
        <v>7000</v>
      </c>
      <c r="E88">
        <v>46</v>
      </c>
      <c r="F88">
        <f>[1]!wallScanTrans(B88,G65,H65,I65,L65)+J65</f>
        <v>59.968579800511854</v>
      </c>
      <c r="G88">
        <f t="shared" si="1"/>
        <v>4.2417656878971259</v>
      </c>
    </row>
    <row r="89" spans="1:7">
      <c r="A89">
        <v>22</v>
      </c>
      <c r="B89">
        <v>-170.04</v>
      </c>
      <c r="C89">
        <v>37</v>
      </c>
      <c r="D89">
        <v>7000</v>
      </c>
      <c r="E89">
        <v>59</v>
      </c>
      <c r="F89">
        <f>[1]!wallScanTrans(B89,G65,H65,I65,L65)+J65</f>
        <v>59.968579800511854</v>
      </c>
      <c r="G89">
        <f t="shared" si="1"/>
        <v>1.590079372812853E-2</v>
      </c>
    </row>
    <row r="90" spans="1:7">
      <c r="A90">
        <v>23</v>
      </c>
      <c r="B90">
        <v>-170.1</v>
      </c>
      <c r="C90">
        <v>37</v>
      </c>
      <c r="D90">
        <v>7000</v>
      </c>
      <c r="E90">
        <v>62</v>
      </c>
      <c r="F90">
        <f>[1]!wallScanTrans(B90,G65,H65,I65,L65)+J65</f>
        <v>59.968579800511854</v>
      </c>
      <c r="G90">
        <f t="shared" si="1"/>
        <v>6.6559161724007387E-2</v>
      </c>
    </row>
    <row r="91" spans="1:7">
      <c r="A91">
        <v>24</v>
      </c>
      <c r="B91">
        <v>-170.16</v>
      </c>
      <c r="C91">
        <v>37</v>
      </c>
      <c r="D91">
        <v>7000</v>
      </c>
      <c r="E91">
        <v>73</v>
      </c>
      <c r="F91">
        <f>[1]!wallScanTrans(B91,G65,H65,I65,L65)+J65</f>
        <v>59.968579800511854</v>
      </c>
      <c r="G91">
        <f t="shared" si="1"/>
        <v>2.3262727728168171</v>
      </c>
    </row>
    <row r="92" spans="1:7">
      <c r="A92">
        <v>25</v>
      </c>
      <c r="B92">
        <v>-170.23</v>
      </c>
      <c r="C92">
        <v>36</v>
      </c>
      <c r="D92">
        <v>7000</v>
      </c>
      <c r="E92">
        <v>67</v>
      </c>
      <c r="F92">
        <f>[1]!wallScanTrans(B92,G65,H65,I65,L65)+J65</f>
        <v>59.968579800511854</v>
      </c>
      <c r="G92">
        <f t="shared" si="1"/>
        <v>0.73792343316074505</v>
      </c>
    </row>
    <row r="93" spans="1:7">
      <c r="A93">
        <v>26</v>
      </c>
      <c r="B93">
        <v>-170.29</v>
      </c>
      <c r="C93">
        <v>37</v>
      </c>
      <c r="D93">
        <v>7000</v>
      </c>
      <c r="E93">
        <v>69</v>
      </c>
      <c r="F93">
        <f>[1]!wallScanTrans(B93,G65,H65,I65,L65)+J65</f>
        <v>59.968579800511854</v>
      </c>
      <c r="G93">
        <f t="shared" si="1"/>
        <v>1.1821239249235145</v>
      </c>
    </row>
    <row r="94" spans="1:7">
      <c r="A94">
        <v>27</v>
      </c>
      <c r="B94">
        <v>-170.36</v>
      </c>
      <c r="C94">
        <v>37</v>
      </c>
      <c r="D94">
        <v>7000</v>
      </c>
      <c r="E94">
        <v>56</v>
      </c>
      <c r="F94">
        <f>[1]!wallScanTrans(B94,G65,H65,I65,L65)+J65</f>
        <v>59.968579800511854</v>
      </c>
      <c r="G94">
        <f t="shared" si="1"/>
        <v>0.28124331487554838</v>
      </c>
    </row>
    <row r="95" spans="1:7">
      <c r="A95">
        <v>28</v>
      </c>
      <c r="B95">
        <v>-170.42</v>
      </c>
      <c r="C95">
        <v>36</v>
      </c>
      <c r="D95">
        <v>7000</v>
      </c>
      <c r="E95">
        <v>61</v>
      </c>
      <c r="F95">
        <f>[1]!wallScanTrans(B95,G65,H65,I65,L65)+J65</f>
        <v>59.968579800511854</v>
      </c>
      <c r="G95">
        <f t="shared" si="1"/>
        <v>1.7439797178887974E-2</v>
      </c>
    </row>
    <row r="96" spans="1:7">
      <c r="A96">
        <v>29</v>
      </c>
      <c r="B96">
        <v>-170.495</v>
      </c>
      <c r="C96">
        <v>37</v>
      </c>
      <c r="D96">
        <v>7000</v>
      </c>
      <c r="E96">
        <v>68</v>
      </c>
      <c r="F96">
        <f>[1]!wallScanTrans(B96,G65,H65,I65,L65)+J65</f>
        <v>59.968579800511854</v>
      </c>
      <c r="G96">
        <f t="shared" si="1"/>
        <v>0.9485839767756794</v>
      </c>
    </row>
    <row r="97" spans="1:7">
      <c r="A97">
        <v>30</v>
      </c>
      <c r="B97">
        <v>-170.54499999999999</v>
      </c>
      <c r="C97">
        <v>37</v>
      </c>
      <c r="D97">
        <v>7000</v>
      </c>
      <c r="E97">
        <v>48</v>
      </c>
      <c r="F97">
        <f>[1]!wallScanTrans(B97,G65,H65,I65,L65)+J65</f>
        <v>59.968579800511854</v>
      </c>
      <c r="G97">
        <f t="shared" si="1"/>
        <v>2.9843104675254248</v>
      </c>
    </row>
    <row r="98" spans="1:7">
      <c r="A98">
        <v>31</v>
      </c>
      <c r="B98">
        <v>-170.625</v>
      </c>
      <c r="C98">
        <v>36</v>
      </c>
      <c r="D98">
        <v>7000</v>
      </c>
      <c r="E98">
        <v>66</v>
      </c>
      <c r="F98">
        <f>[1]!wallScanTrans(B98,G65,H65,I65,L65)+J65</f>
        <v>59.968579800511854</v>
      </c>
      <c r="G98">
        <f t="shared" si="1"/>
        <v>0.55118226701202466</v>
      </c>
    </row>
    <row r="99" spans="1:7">
      <c r="A99">
        <v>32</v>
      </c>
      <c r="B99">
        <v>-170.69</v>
      </c>
      <c r="C99">
        <v>37</v>
      </c>
      <c r="D99">
        <v>7000</v>
      </c>
      <c r="E99">
        <v>72</v>
      </c>
      <c r="F99">
        <f>[1]!wallScanTrans(B99,G65,H65,I65,L65)+J65</f>
        <v>59.968579800511854</v>
      </c>
      <c r="G99">
        <f t="shared" si="1"/>
        <v>2.0104871113423801</v>
      </c>
    </row>
    <row r="100" spans="1:7">
      <c r="A100">
        <v>33</v>
      </c>
      <c r="B100">
        <v>-170.76</v>
      </c>
      <c r="C100">
        <v>36</v>
      </c>
      <c r="D100">
        <v>7000</v>
      </c>
      <c r="E100">
        <v>53</v>
      </c>
      <c r="F100">
        <f>[1]!wallScanTrans(B100,G65,H65,I65,L65)+J65</f>
        <v>59.968579800511854</v>
      </c>
      <c r="G100">
        <f t="shared" si="1"/>
        <v>0.91624725351135539</v>
      </c>
    </row>
    <row r="101" spans="1:7">
      <c r="A101" t="s">
        <v>0</v>
      </c>
    </row>
    <row r="102" spans="1:7">
      <c r="A102" t="s">
        <v>0</v>
      </c>
    </row>
    <row r="103" spans="1:7">
      <c r="A103" t="s">
        <v>0</v>
      </c>
    </row>
    <row r="104" spans="1:7">
      <c r="A104" t="s">
        <v>0</v>
      </c>
    </row>
    <row r="105" spans="1:7">
      <c r="A105" t="s">
        <v>58</v>
      </c>
    </row>
    <row r="106" spans="1:7">
      <c r="A106" t="s">
        <v>2</v>
      </c>
    </row>
    <row r="107" spans="1:7">
      <c r="A107" t="s">
        <v>3</v>
      </c>
    </row>
    <row r="108" spans="1:7">
      <c r="A108" t="s">
        <v>4</v>
      </c>
    </row>
    <row r="109" spans="1:7">
      <c r="A109" t="s">
        <v>5</v>
      </c>
    </row>
    <row r="110" spans="1:7">
      <c r="A110" t="s">
        <v>6</v>
      </c>
    </row>
    <row r="111" spans="1:7">
      <c r="A111" t="s">
        <v>7</v>
      </c>
    </row>
    <row r="112" spans="1:7">
      <c r="A112" t="s">
        <v>59</v>
      </c>
    </row>
    <row r="113" spans="1:12">
      <c r="A113" t="s">
        <v>9</v>
      </c>
    </row>
    <row r="114" spans="1:12">
      <c r="A114" t="s">
        <v>10</v>
      </c>
      <c r="G114" t="s">
        <v>74</v>
      </c>
      <c r="H114" t="s">
        <v>75</v>
      </c>
      <c r="I114" t="s">
        <v>76</v>
      </c>
      <c r="J114" t="s">
        <v>77</v>
      </c>
      <c r="L114" t="s">
        <v>78</v>
      </c>
    </row>
    <row r="115" spans="1:12">
      <c r="A115" t="s">
        <v>11</v>
      </c>
      <c r="G115">
        <v>126.07878897358097</v>
      </c>
      <c r="H115">
        <v>-170.12885347116784</v>
      </c>
      <c r="I115">
        <v>0.24404433002297385</v>
      </c>
      <c r="J115">
        <v>66.532109584755631</v>
      </c>
      <c r="L115">
        <v>90</v>
      </c>
    </row>
    <row r="116" spans="1:12">
      <c r="A116" t="s">
        <v>0</v>
      </c>
    </row>
    <row r="117" spans="1:12">
      <c r="A117" t="s">
        <v>38</v>
      </c>
      <c r="B117" t="s">
        <v>30</v>
      </c>
      <c r="C117" t="s">
        <v>20</v>
      </c>
      <c r="D117" t="s">
        <v>37</v>
      </c>
      <c r="E117" t="s">
        <v>36</v>
      </c>
      <c r="F117" t="s">
        <v>79</v>
      </c>
      <c r="G117" t="s">
        <v>80</v>
      </c>
      <c r="H117" t="s">
        <v>81</v>
      </c>
    </row>
    <row r="118" spans="1:12">
      <c r="A118">
        <v>1</v>
      </c>
      <c r="B118">
        <v>-169.09</v>
      </c>
      <c r="C118">
        <v>36</v>
      </c>
      <c r="D118">
        <v>7000</v>
      </c>
      <c r="E118">
        <v>183</v>
      </c>
      <c r="F118">
        <f>[1]!wallScanTrans(B118,G115,H115,I115,L115)+J115</f>
        <v>192.6108985583366</v>
      </c>
      <c r="G118">
        <f>(F118-E118)^2/E118</f>
        <v>0.50475066174118333</v>
      </c>
      <c r="H118">
        <f>SUM(G118:G150)/(COUNT(G118:G150)-4)</f>
        <v>0.93424247841970809</v>
      </c>
    </row>
    <row r="119" spans="1:12">
      <c r="A119">
        <v>2</v>
      </c>
      <c r="B119">
        <v>-169.16</v>
      </c>
      <c r="C119">
        <v>37</v>
      </c>
      <c r="D119">
        <v>7000</v>
      </c>
      <c r="E119">
        <v>193</v>
      </c>
      <c r="F119">
        <f>[1]!wallScanTrans(B119,G115,H115,I115,L115)+J115</f>
        <v>192.6108985583366</v>
      </c>
      <c r="G119">
        <f t="shared" ref="G119:G150" si="2">(F119-E119)^2/E119</f>
        <v>7.8445560572298315E-4</v>
      </c>
    </row>
    <row r="120" spans="1:12">
      <c r="A120">
        <v>3</v>
      </c>
      <c r="B120">
        <v>-169.23</v>
      </c>
      <c r="C120">
        <v>36</v>
      </c>
      <c r="D120">
        <v>7000</v>
      </c>
      <c r="E120">
        <v>182</v>
      </c>
      <c r="F120">
        <f>[1]!wallScanTrans(B120,G115,H115,I115,L115)+J115</f>
        <v>192.6108985583366</v>
      </c>
      <c r="G120">
        <f t="shared" si="2"/>
        <v>0.61863279239181179</v>
      </c>
    </row>
    <row r="121" spans="1:12">
      <c r="A121">
        <v>4</v>
      </c>
      <c r="B121">
        <v>-169.29499999999999</v>
      </c>
      <c r="C121">
        <v>37</v>
      </c>
      <c r="D121">
        <v>7000</v>
      </c>
      <c r="E121">
        <v>197</v>
      </c>
      <c r="F121">
        <f>[1]!wallScanTrans(B121,G115,H115,I115,L115)+J115</f>
        <v>192.6108985583366</v>
      </c>
      <c r="G121">
        <f t="shared" si="2"/>
        <v>9.7787875457927567E-2</v>
      </c>
    </row>
    <row r="122" spans="1:12">
      <c r="A122">
        <v>5</v>
      </c>
      <c r="B122">
        <v>-169.35</v>
      </c>
      <c r="C122">
        <v>37</v>
      </c>
      <c r="D122">
        <v>7000</v>
      </c>
      <c r="E122">
        <v>197</v>
      </c>
      <c r="F122">
        <f>[1]!wallScanTrans(B122,G115,H115,I115,L115)+J115</f>
        <v>192.6108985583366</v>
      </c>
      <c r="G122">
        <f t="shared" si="2"/>
        <v>9.7787875457927567E-2</v>
      </c>
    </row>
    <row r="123" spans="1:12">
      <c r="A123">
        <v>6</v>
      </c>
      <c r="B123">
        <v>-169.42500000000001</v>
      </c>
      <c r="C123">
        <v>36</v>
      </c>
      <c r="D123">
        <v>7000</v>
      </c>
      <c r="E123">
        <v>183</v>
      </c>
      <c r="F123">
        <f>[1]!wallScanTrans(B123,G115,H115,I115,L115)+J115</f>
        <v>192.6108985583366</v>
      </c>
      <c r="G123">
        <f t="shared" si="2"/>
        <v>0.50475066174118333</v>
      </c>
    </row>
    <row r="124" spans="1:12">
      <c r="A124">
        <v>7</v>
      </c>
      <c r="B124">
        <v>-169.48</v>
      </c>
      <c r="C124">
        <v>36</v>
      </c>
      <c r="D124">
        <v>7000</v>
      </c>
      <c r="E124">
        <v>194</v>
      </c>
      <c r="F124">
        <f>[1]!wallScanTrans(B124,G115,H115,I115,L115)+J115</f>
        <v>192.6108985583366</v>
      </c>
      <c r="G124">
        <f t="shared" si="2"/>
        <v>9.946406264079043E-3</v>
      </c>
    </row>
    <row r="125" spans="1:12">
      <c r="A125">
        <v>8</v>
      </c>
      <c r="B125">
        <v>-169.55500000000001</v>
      </c>
      <c r="C125">
        <v>37</v>
      </c>
      <c r="D125">
        <v>7000</v>
      </c>
      <c r="E125">
        <v>222</v>
      </c>
      <c r="F125">
        <f>[1]!wallScanTrans(B125,G115,H115,I115,L115)+J115</f>
        <v>192.6108985583366</v>
      </c>
      <c r="G125">
        <f t="shared" si="2"/>
        <v>3.8906274033710888</v>
      </c>
    </row>
    <row r="126" spans="1:12">
      <c r="A126">
        <v>9</v>
      </c>
      <c r="B126">
        <v>-169.62</v>
      </c>
      <c r="C126">
        <v>37</v>
      </c>
      <c r="D126">
        <v>7000</v>
      </c>
      <c r="E126">
        <v>202</v>
      </c>
      <c r="F126">
        <f>[1]!wallScanTrans(B126,G115,H115,I115,L115)+J115</f>
        <v>192.6108985583366</v>
      </c>
      <c r="G126">
        <f t="shared" si="2"/>
        <v>0.43641200931606794</v>
      </c>
    </row>
    <row r="127" spans="1:12">
      <c r="A127">
        <v>10</v>
      </c>
      <c r="B127">
        <v>-169.69</v>
      </c>
      <c r="C127">
        <v>36</v>
      </c>
      <c r="D127">
        <v>7000</v>
      </c>
      <c r="E127">
        <v>171</v>
      </c>
      <c r="F127">
        <f>[1]!wallScanTrans(B127,G115,H115,I115,L115)+J115</f>
        <v>192.6108985583366</v>
      </c>
      <c r="G127">
        <f t="shared" si="2"/>
        <v>2.7311750672439472</v>
      </c>
    </row>
    <row r="128" spans="1:12">
      <c r="A128">
        <v>11</v>
      </c>
      <c r="B128">
        <v>-169.745</v>
      </c>
      <c r="C128">
        <v>37</v>
      </c>
      <c r="D128">
        <v>7000</v>
      </c>
      <c r="E128">
        <v>192</v>
      </c>
      <c r="F128">
        <f>[1]!wallScanTrans(B128,G115,H115,I115,L115)+J115</f>
        <v>192.6108985583366</v>
      </c>
      <c r="G128">
        <f t="shared" si="2"/>
        <v>1.9437346280090475E-3</v>
      </c>
    </row>
    <row r="129" spans="1:7">
      <c r="A129">
        <v>12</v>
      </c>
      <c r="B129">
        <v>-169.81</v>
      </c>
      <c r="C129">
        <v>36</v>
      </c>
      <c r="D129">
        <v>7000</v>
      </c>
      <c r="E129">
        <v>201</v>
      </c>
      <c r="F129">
        <f>[1]!wallScanTrans(B129,G115,H115,I115,L115)+J115</f>
        <v>192.6108985583366</v>
      </c>
      <c r="G129">
        <f t="shared" si="2"/>
        <v>0.35013444277870109</v>
      </c>
    </row>
    <row r="130" spans="1:7">
      <c r="A130">
        <v>13</v>
      </c>
      <c r="B130">
        <v>-169.88499999999999</v>
      </c>
      <c r="C130">
        <v>36</v>
      </c>
      <c r="D130">
        <v>7000</v>
      </c>
      <c r="E130">
        <v>180</v>
      </c>
      <c r="F130">
        <f>[1]!wallScanTrans(B130,G115,H115,I115,L115)+J115</f>
        <v>192.6108985583366</v>
      </c>
      <c r="G130">
        <f t="shared" si="2"/>
        <v>0.88352645804808971</v>
      </c>
    </row>
    <row r="131" spans="1:7">
      <c r="A131">
        <v>14</v>
      </c>
      <c r="B131">
        <v>-169.94499999999999</v>
      </c>
      <c r="C131">
        <v>37</v>
      </c>
      <c r="D131">
        <v>7000</v>
      </c>
      <c r="E131">
        <v>207</v>
      </c>
      <c r="F131">
        <f>[1]!wallScanTrans(B131,G115,H115,I115,L115)+J115</f>
        <v>192.6108985583366</v>
      </c>
      <c r="G131">
        <f t="shared" si="2"/>
        <v>1.0002233830844431</v>
      </c>
    </row>
    <row r="132" spans="1:7">
      <c r="A132">
        <v>15</v>
      </c>
      <c r="B132">
        <v>-170.01499999999999</v>
      </c>
      <c r="C132">
        <v>36</v>
      </c>
      <c r="D132">
        <v>7000</v>
      </c>
      <c r="E132">
        <v>192</v>
      </c>
      <c r="F132">
        <f>[1]!wallScanTrans(B132,G115,H115,I115,L115)+J115</f>
        <v>185.31368105034142</v>
      </c>
      <c r="G132">
        <f t="shared" si="2"/>
        <v>0.2328482348779348</v>
      </c>
    </row>
    <row r="133" spans="1:7">
      <c r="A133">
        <v>16</v>
      </c>
      <c r="B133">
        <v>-170.07499999999999</v>
      </c>
      <c r="C133">
        <v>36</v>
      </c>
      <c r="D133">
        <v>7000</v>
      </c>
      <c r="E133">
        <v>161</v>
      </c>
      <c r="F133">
        <f>[1]!wallScanTrans(B133,G115,H115,I115,L115)+J115</f>
        <v>162.77814690998053</v>
      </c>
      <c r="G133">
        <f t="shared" si="2"/>
        <v>1.9638549276231831E-2</v>
      </c>
    </row>
    <row r="134" spans="1:7">
      <c r="A134">
        <v>17</v>
      </c>
      <c r="B134">
        <v>-170.13499999999999</v>
      </c>
      <c r="C134">
        <v>37</v>
      </c>
      <c r="D134">
        <v>7000</v>
      </c>
      <c r="E134">
        <v>121</v>
      </c>
      <c r="F134">
        <f>[1]!wallScanTrans(B134,G115,H115,I115,L115)+J115</f>
        <v>125.16073770193682</v>
      </c>
      <c r="G134">
        <f t="shared" si="2"/>
        <v>0.14307221672990517</v>
      </c>
    </row>
    <row r="135" spans="1:7">
      <c r="A135">
        <v>18</v>
      </c>
      <c r="B135">
        <v>-170.20500000000001</v>
      </c>
      <c r="C135">
        <v>37</v>
      </c>
      <c r="D135">
        <v>7000</v>
      </c>
      <c r="E135">
        <v>94</v>
      </c>
      <c r="F135">
        <f>[1]!wallScanTrans(B135,G115,H115,I115,L115)+J115</f>
        <v>86.212271909381201</v>
      </c>
      <c r="G135">
        <f t="shared" si="2"/>
        <v>0.64519902992992695</v>
      </c>
    </row>
    <row r="136" spans="1:7">
      <c r="A136">
        <v>19</v>
      </c>
      <c r="B136">
        <v>-170.26499999999999</v>
      </c>
      <c r="C136">
        <v>36</v>
      </c>
      <c r="D136">
        <v>7000</v>
      </c>
      <c r="E136">
        <v>64</v>
      </c>
      <c r="F136">
        <f>[1]!wallScanTrans(B136,G115,H115,I115,L115)+J115</f>
        <v>69.339853934008673</v>
      </c>
      <c r="G136">
        <f t="shared" si="2"/>
        <v>0.44553187557106094</v>
      </c>
    </row>
    <row r="137" spans="1:7">
      <c r="A137">
        <v>20</v>
      </c>
      <c r="B137">
        <v>-170.33500000000001</v>
      </c>
      <c r="C137">
        <v>37</v>
      </c>
      <c r="D137">
        <v>7000</v>
      </c>
      <c r="E137">
        <v>73</v>
      </c>
      <c r="F137">
        <f>[1]!wallScanTrans(B137,G115,H115,I115,L115)+J115</f>
        <v>66.532109584755631</v>
      </c>
      <c r="G137">
        <f t="shared" si="2"/>
        <v>0.57306310169328734</v>
      </c>
    </row>
    <row r="138" spans="1:7">
      <c r="A138">
        <v>21</v>
      </c>
      <c r="B138">
        <v>-170.39500000000001</v>
      </c>
      <c r="C138">
        <v>36</v>
      </c>
      <c r="D138">
        <v>7000</v>
      </c>
      <c r="E138">
        <v>76</v>
      </c>
      <c r="F138">
        <f>[1]!wallScanTrans(B138,G115,H115,I115,L115)+J115</f>
        <v>66.532109584755631</v>
      </c>
      <c r="G138">
        <f t="shared" si="2"/>
        <v>1.179486169935213</v>
      </c>
    </row>
    <row r="139" spans="1:7">
      <c r="A139">
        <v>22</v>
      </c>
      <c r="B139">
        <v>-170.47</v>
      </c>
      <c r="C139">
        <v>36</v>
      </c>
      <c r="D139">
        <v>7000</v>
      </c>
      <c r="E139">
        <v>75</v>
      </c>
      <c r="F139">
        <f>[1]!wallScanTrans(B139,G115,H115,I115,L115)+J115</f>
        <v>66.532109584755631</v>
      </c>
      <c r="G139">
        <f t="shared" si="2"/>
        <v>0.95606890779449938</v>
      </c>
    </row>
    <row r="140" spans="1:7">
      <c r="A140">
        <v>23</v>
      </c>
      <c r="B140">
        <v>-170.52</v>
      </c>
      <c r="C140">
        <v>37</v>
      </c>
      <c r="D140">
        <v>7000</v>
      </c>
      <c r="E140">
        <v>70</v>
      </c>
      <c r="F140">
        <f>[1]!wallScanTrans(B140,G115,H115,I115,L115)+J115</f>
        <v>66.532109584755631</v>
      </c>
      <c r="G140">
        <f t="shared" si="2"/>
        <v>0.17180377045919662</v>
      </c>
    </row>
    <row r="141" spans="1:7">
      <c r="A141">
        <v>24</v>
      </c>
      <c r="B141">
        <v>-170.58500000000001</v>
      </c>
      <c r="C141">
        <v>37</v>
      </c>
      <c r="D141">
        <v>7000</v>
      </c>
      <c r="E141">
        <v>72</v>
      </c>
      <c r="F141">
        <f>[1]!wallScanTrans(B141,G115,H115,I115,L115)+J115</f>
        <v>66.532109584755631</v>
      </c>
      <c r="G141">
        <f t="shared" si="2"/>
        <v>0.41524757768223947</v>
      </c>
    </row>
    <row r="142" spans="1:7">
      <c r="A142">
        <v>25</v>
      </c>
      <c r="B142">
        <v>-170.65</v>
      </c>
      <c r="C142">
        <v>36</v>
      </c>
      <c r="D142">
        <v>7000</v>
      </c>
      <c r="E142">
        <v>55</v>
      </c>
      <c r="F142">
        <f>[1]!wallScanTrans(B142,G115,H115,I115,L115)+J115</f>
        <v>66.532109584755631</v>
      </c>
      <c r="G142">
        <f t="shared" si="2"/>
        <v>2.4179918449965943</v>
      </c>
    </row>
    <row r="143" spans="1:7">
      <c r="A143">
        <v>26</v>
      </c>
      <c r="B143">
        <v>-170.72</v>
      </c>
      <c r="C143">
        <v>36</v>
      </c>
      <c r="D143">
        <v>7000</v>
      </c>
      <c r="E143">
        <v>61</v>
      </c>
      <c r="F143">
        <f>[1]!wallScanTrans(B143,G115,H115,I115,L115)+J115</f>
        <v>66.532109584755631</v>
      </c>
      <c r="G143">
        <f t="shared" si="2"/>
        <v>0.50170879438926419</v>
      </c>
    </row>
    <row r="144" spans="1:7">
      <c r="A144">
        <v>27</v>
      </c>
      <c r="B144">
        <v>-170.79</v>
      </c>
      <c r="C144">
        <v>38</v>
      </c>
      <c r="D144">
        <v>7000</v>
      </c>
      <c r="E144">
        <v>58</v>
      </c>
      <c r="F144">
        <f>[1]!wallScanTrans(B144,G115,H115,I115,L115)+J115</f>
        <v>66.532109584755631</v>
      </c>
      <c r="G144">
        <f t="shared" si="2"/>
        <v>1.2551188614875672</v>
      </c>
    </row>
    <row r="145" spans="1:7">
      <c r="A145">
        <v>28</v>
      </c>
      <c r="B145">
        <v>-170.86</v>
      </c>
      <c r="C145">
        <v>36</v>
      </c>
      <c r="D145">
        <v>7000</v>
      </c>
      <c r="E145">
        <v>60</v>
      </c>
      <c r="F145">
        <f>[1]!wallScanTrans(B145,G115,H115,I115,L115)+J115</f>
        <v>66.532109584755631</v>
      </c>
      <c r="G145">
        <f t="shared" si="2"/>
        <v>0.71114092712093968</v>
      </c>
    </row>
    <row r="146" spans="1:7">
      <c r="A146">
        <v>29</v>
      </c>
      <c r="B146">
        <v>-170.92500000000001</v>
      </c>
      <c r="C146">
        <v>36</v>
      </c>
      <c r="D146">
        <v>7000</v>
      </c>
      <c r="E146">
        <v>72</v>
      </c>
      <c r="F146">
        <f>[1]!wallScanTrans(B146,G115,H115,I115,L115)+J115</f>
        <v>66.532109584755631</v>
      </c>
      <c r="G146">
        <f t="shared" si="2"/>
        <v>0.41524757768223947</v>
      </c>
    </row>
    <row r="147" spans="1:7">
      <c r="A147">
        <v>30</v>
      </c>
      <c r="B147">
        <v>-170.97499999999999</v>
      </c>
      <c r="C147">
        <v>37</v>
      </c>
      <c r="D147">
        <v>7000</v>
      </c>
      <c r="E147">
        <v>59</v>
      </c>
      <c r="F147">
        <f>[1]!wallScanTrans(B147,G115,H115,I115,L115)+J115</f>
        <v>66.532109584755631</v>
      </c>
      <c r="G147">
        <f t="shared" si="2"/>
        <v>0.96157075926724811</v>
      </c>
    </row>
    <row r="148" spans="1:7">
      <c r="A148">
        <v>31</v>
      </c>
      <c r="B148">
        <v>-171.04</v>
      </c>
      <c r="C148">
        <v>37</v>
      </c>
      <c r="D148">
        <v>7000</v>
      </c>
      <c r="E148">
        <v>64</v>
      </c>
      <c r="F148">
        <f>[1]!wallScanTrans(B148,G115,H115,I115,L115)+J115</f>
        <v>66.532109584755631</v>
      </c>
      <c r="G148">
        <f t="shared" si="2"/>
        <v>0.10018092108142708</v>
      </c>
    </row>
    <row r="149" spans="1:7">
      <c r="A149">
        <v>32</v>
      </c>
      <c r="B149">
        <v>-171.12</v>
      </c>
      <c r="C149">
        <v>37</v>
      </c>
      <c r="D149">
        <v>7000</v>
      </c>
      <c r="E149">
        <v>87</v>
      </c>
      <c r="F149">
        <f>[1]!wallScanTrans(B149,G115,H115,I115,L115)+J115</f>
        <v>66.532109584755631</v>
      </c>
      <c r="G149">
        <f t="shared" si="2"/>
        <v>4.8153395178212914</v>
      </c>
    </row>
    <row r="150" spans="1:7">
      <c r="A150">
        <v>33</v>
      </c>
      <c r="B150">
        <v>-171.17500000000001</v>
      </c>
      <c r="C150">
        <v>37</v>
      </c>
      <c r="D150">
        <v>7000</v>
      </c>
      <c r="E150">
        <v>66</v>
      </c>
      <c r="F150">
        <f>[1]!wallScanTrans(B150,G115,H115,I115,L115)+J115</f>
        <v>66.532109584755631</v>
      </c>
      <c r="G150">
        <f t="shared" si="2"/>
        <v>4.2900092452849963E-3</v>
      </c>
    </row>
    <row r="151" spans="1:7">
      <c r="A151" t="s">
        <v>0</v>
      </c>
    </row>
    <row r="152" spans="1:7">
      <c r="A152" t="s">
        <v>0</v>
      </c>
    </row>
    <row r="153" spans="1:7">
      <c r="A153" t="s">
        <v>0</v>
      </c>
    </row>
    <row r="154" spans="1:7">
      <c r="A154" t="s">
        <v>0</v>
      </c>
    </row>
    <row r="155" spans="1:7">
      <c r="A155" t="s">
        <v>72</v>
      </c>
    </row>
    <row r="156" spans="1:7">
      <c r="A156" t="s">
        <v>2</v>
      </c>
    </row>
    <row r="157" spans="1:7">
      <c r="A157" t="s">
        <v>3</v>
      </c>
    </row>
    <row r="158" spans="1:7">
      <c r="A158" t="s">
        <v>4</v>
      </c>
    </row>
    <row r="159" spans="1:7">
      <c r="A159" t="s">
        <v>5</v>
      </c>
    </row>
    <row r="160" spans="1:7">
      <c r="A160" t="s">
        <v>6</v>
      </c>
    </row>
    <row r="161" spans="1:12">
      <c r="A161" t="s">
        <v>7</v>
      </c>
    </row>
    <row r="162" spans="1:12">
      <c r="A162" t="s">
        <v>73</v>
      </c>
    </row>
    <row r="163" spans="1:12">
      <c r="A163" t="s">
        <v>9</v>
      </c>
    </row>
    <row r="164" spans="1:12">
      <c r="A164" t="s">
        <v>10</v>
      </c>
      <c r="G164" t="s">
        <v>74</v>
      </c>
      <c r="H164" t="s">
        <v>75</v>
      </c>
      <c r="I164" t="s">
        <v>76</v>
      </c>
      <c r="J164" t="s">
        <v>77</v>
      </c>
      <c r="L164" t="s">
        <v>78</v>
      </c>
    </row>
    <row r="165" spans="1:12">
      <c r="A165" t="s">
        <v>11</v>
      </c>
      <c r="G165">
        <v>86.854036016856526</v>
      </c>
      <c r="H165">
        <v>-168.84017447285612</v>
      </c>
      <c r="I165">
        <v>0.43229534427795613</v>
      </c>
      <c r="J165">
        <v>64.053488646596946</v>
      </c>
      <c r="L165">
        <v>90</v>
      </c>
    </row>
    <row r="166" spans="1:12">
      <c r="A166" t="s">
        <v>0</v>
      </c>
    </row>
    <row r="167" spans="1:12">
      <c r="A167" t="s">
        <v>38</v>
      </c>
      <c r="B167" t="s">
        <v>30</v>
      </c>
      <c r="C167" t="s">
        <v>20</v>
      </c>
      <c r="D167" t="s">
        <v>37</v>
      </c>
      <c r="E167" t="s">
        <v>36</v>
      </c>
      <c r="F167" t="s">
        <v>79</v>
      </c>
      <c r="G167" t="s">
        <v>80</v>
      </c>
      <c r="H167" t="s">
        <v>81</v>
      </c>
    </row>
    <row r="168" spans="1:12">
      <c r="A168">
        <v>1</v>
      </c>
      <c r="B168">
        <v>-167.32</v>
      </c>
      <c r="C168">
        <v>36</v>
      </c>
      <c r="D168">
        <v>7000</v>
      </c>
      <c r="E168">
        <v>142</v>
      </c>
      <c r="F168">
        <f>[1]!wallScanTrans(B168,G165,H165,I165,L165)+J165</f>
        <v>150.90752466345347</v>
      </c>
      <c r="G168">
        <f>(F168-E168)^2/E168</f>
        <v>0.55876053260585845</v>
      </c>
      <c r="H168">
        <f>SUM(G168:G200)/(COUNT(G168:G200)-4)</f>
        <v>1.124454757651028</v>
      </c>
    </row>
    <row r="169" spans="1:12">
      <c r="A169">
        <v>2</v>
      </c>
      <c r="B169">
        <v>-167.4</v>
      </c>
      <c r="C169">
        <v>37</v>
      </c>
      <c r="D169">
        <v>7000</v>
      </c>
      <c r="E169">
        <v>144</v>
      </c>
      <c r="F169">
        <f>[1]!wallScanTrans(B169,G165,H165,I165,L165)+J165</f>
        <v>150.90752466345347</v>
      </c>
      <c r="G169">
        <f t="shared" ref="G169:G200" si="3">(F169-E169)^2/E169</f>
        <v>0.33134650677929167</v>
      </c>
    </row>
    <row r="170" spans="1:12">
      <c r="A170">
        <v>3</v>
      </c>
      <c r="B170">
        <v>-167.46</v>
      </c>
      <c r="C170">
        <v>37</v>
      </c>
      <c r="D170">
        <v>7000</v>
      </c>
      <c r="E170">
        <v>181</v>
      </c>
      <c r="F170">
        <f>[1]!wallScanTrans(B170,G165,H165,I165,L165)+J165</f>
        <v>150.90752466345347</v>
      </c>
      <c r="G170">
        <f t="shared" si="3"/>
        <v>5.0030777451970225</v>
      </c>
    </row>
    <row r="171" spans="1:12">
      <c r="A171">
        <v>4</v>
      </c>
      <c r="B171">
        <v>-167.52500000000001</v>
      </c>
      <c r="C171">
        <v>37</v>
      </c>
      <c r="D171">
        <v>7000</v>
      </c>
      <c r="E171">
        <v>162</v>
      </c>
      <c r="F171">
        <f>[1]!wallScanTrans(B171,G165,H165,I165,L165)+J165</f>
        <v>150.90752466345347</v>
      </c>
      <c r="G171">
        <f t="shared" si="3"/>
        <v>0.75952474748082111</v>
      </c>
    </row>
    <row r="172" spans="1:12">
      <c r="A172">
        <v>5</v>
      </c>
      <c r="B172">
        <v>-167.595</v>
      </c>
      <c r="C172">
        <v>37</v>
      </c>
      <c r="D172">
        <v>7000</v>
      </c>
      <c r="E172">
        <v>143</v>
      </c>
      <c r="F172">
        <f>[1]!wallScanTrans(B172,G165,H165,I165,L165)+J165</f>
        <v>150.90752466345347</v>
      </c>
      <c r="G172">
        <f t="shared" si="3"/>
        <v>0.43726535876311151</v>
      </c>
    </row>
    <row r="173" spans="1:12">
      <c r="A173">
        <v>6</v>
      </c>
      <c r="B173">
        <v>-167.66</v>
      </c>
      <c r="C173">
        <v>37</v>
      </c>
      <c r="D173">
        <v>7000</v>
      </c>
      <c r="E173">
        <v>143</v>
      </c>
      <c r="F173">
        <f>[1]!wallScanTrans(B173,G165,H165,I165,L165)+J165</f>
        <v>150.90752466345347</v>
      </c>
      <c r="G173">
        <f t="shared" si="3"/>
        <v>0.43726535876311151</v>
      </c>
    </row>
    <row r="174" spans="1:12">
      <c r="A174">
        <v>7</v>
      </c>
      <c r="B174">
        <v>-167.72499999999999</v>
      </c>
      <c r="C174">
        <v>37</v>
      </c>
      <c r="D174">
        <v>7000</v>
      </c>
      <c r="E174">
        <v>150</v>
      </c>
      <c r="F174">
        <f>[1]!wallScanTrans(B174,G165,H165,I165,L165)+J165</f>
        <v>150.90752466345347</v>
      </c>
      <c r="G174">
        <f t="shared" si="3"/>
        <v>5.4906734318422527E-3</v>
      </c>
    </row>
    <row r="175" spans="1:12">
      <c r="A175">
        <v>8</v>
      </c>
      <c r="B175">
        <v>-167.79</v>
      </c>
      <c r="C175">
        <v>37</v>
      </c>
      <c r="D175">
        <v>7000</v>
      </c>
      <c r="E175">
        <v>178</v>
      </c>
      <c r="F175">
        <f>[1]!wallScanTrans(B175,G165,H165,I165,L165)+J165</f>
        <v>150.90752466345347</v>
      </c>
      <c r="G175">
        <f t="shared" si="3"/>
        <v>4.1236079767493372</v>
      </c>
    </row>
    <row r="176" spans="1:12">
      <c r="A176">
        <v>9</v>
      </c>
      <c r="B176">
        <v>-167.85499999999999</v>
      </c>
      <c r="C176">
        <v>36</v>
      </c>
      <c r="D176">
        <v>7000</v>
      </c>
      <c r="E176">
        <v>165</v>
      </c>
      <c r="F176">
        <f>[1]!wallScanTrans(B176,G165,H165,I165,L165)+J165</f>
        <v>150.90752466345347</v>
      </c>
      <c r="G176">
        <f t="shared" si="3"/>
        <v>1.2036234006737707</v>
      </c>
    </row>
    <row r="177" spans="1:7">
      <c r="A177">
        <v>10</v>
      </c>
      <c r="B177">
        <v>-167.92</v>
      </c>
      <c r="C177">
        <v>37</v>
      </c>
      <c r="D177">
        <v>7000</v>
      </c>
      <c r="E177">
        <v>151</v>
      </c>
      <c r="F177">
        <f>[1]!wallScanTrans(B177,G165,H165,I165,L165)+J165</f>
        <v>150.90752466345347</v>
      </c>
      <c r="G177">
        <f t="shared" si="3"/>
        <v>5.6633694499295277E-5</v>
      </c>
    </row>
    <row r="178" spans="1:7">
      <c r="A178">
        <v>11</v>
      </c>
      <c r="B178">
        <v>-167.98500000000001</v>
      </c>
      <c r="C178">
        <v>37</v>
      </c>
      <c r="D178">
        <v>7000</v>
      </c>
      <c r="E178">
        <v>176</v>
      </c>
      <c r="F178">
        <f>[1]!wallScanTrans(B178,G165,H165,I165,L165)+J165</f>
        <v>150.90752466345347</v>
      </c>
      <c r="G178">
        <f t="shared" si="3"/>
        <v>3.5774563551999763</v>
      </c>
    </row>
    <row r="179" spans="1:7">
      <c r="A179">
        <v>12</v>
      </c>
      <c r="B179">
        <v>-168.04</v>
      </c>
      <c r="C179">
        <v>36</v>
      </c>
      <c r="D179">
        <v>7000</v>
      </c>
      <c r="E179">
        <v>141</v>
      </c>
      <c r="F179">
        <f>[1]!wallScanTrans(B179,G165,H165,I165,L165)+J165</f>
        <v>150.90752466345347</v>
      </c>
      <c r="G179">
        <f t="shared" si="3"/>
        <v>0.69616343941091374</v>
      </c>
    </row>
    <row r="180" spans="1:7">
      <c r="A180">
        <v>13</v>
      </c>
      <c r="B180">
        <v>-168.11</v>
      </c>
      <c r="C180">
        <v>37</v>
      </c>
      <c r="D180">
        <v>7000</v>
      </c>
      <c r="E180">
        <v>148</v>
      </c>
      <c r="F180">
        <f>[1]!wallScanTrans(B180,G165,H165,I165,L165)+J165</f>
        <v>150.90752466345347</v>
      </c>
      <c r="G180">
        <f t="shared" si="3"/>
        <v>5.7119592355339373E-2</v>
      </c>
    </row>
    <row r="181" spans="1:7">
      <c r="A181">
        <v>14</v>
      </c>
      <c r="B181">
        <v>-168.17</v>
      </c>
      <c r="C181">
        <v>36</v>
      </c>
      <c r="D181">
        <v>7000</v>
      </c>
      <c r="E181">
        <v>140</v>
      </c>
      <c r="F181">
        <f>[1]!wallScanTrans(B181,G165,H165,I165,L165)+J165</f>
        <v>150.90752466345347</v>
      </c>
      <c r="G181">
        <f t="shared" si="3"/>
        <v>0.84981495917032701</v>
      </c>
    </row>
    <row r="182" spans="1:7">
      <c r="A182">
        <v>15</v>
      </c>
      <c r="B182">
        <v>-168.24</v>
      </c>
      <c r="C182">
        <v>37</v>
      </c>
      <c r="D182">
        <v>7000</v>
      </c>
      <c r="E182">
        <v>149</v>
      </c>
      <c r="F182">
        <f>[1]!wallScanTrans(B182,G165,H165,I165,L165)+J165</f>
        <v>150.90752466345347</v>
      </c>
      <c r="G182">
        <f t="shared" si="3"/>
        <v>2.4420472091834108E-2</v>
      </c>
    </row>
    <row r="183" spans="1:7">
      <c r="A183">
        <v>16</v>
      </c>
      <c r="B183">
        <v>-168.30500000000001</v>
      </c>
      <c r="C183">
        <v>36</v>
      </c>
      <c r="D183">
        <v>7000</v>
      </c>
      <c r="E183">
        <v>130</v>
      </c>
      <c r="F183">
        <f>[1]!wallScanTrans(B183,G165,H165,I165,L165)+J165</f>
        <v>150.90752466345347</v>
      </c>
      <c r="G183">
        <f t="shared" si="3"/>
        <v>3.362496827330117</v>
      </c>
    </row>
    <row r="184" spans="1:7">
      <c r="A184">
        <v>17</v>
      </c>
      <c r="B184">
        <v>-168.37</v>
      </c>
      <c r="C184">
        <v>36</v>
      </c>
      <c r="D184">
        <v>7000</v>
      </c>
      <c r="E184">
        <v>154</v>
      </c>
      <c r="F184">
        <f>[1]!wallScanTrans(B184,G165,H165,I165,L165)+J165</f>
        <v>150.90752466345347</v>
      </c>
      <c r="G184">
        <f t="shared" si="3"/>
        <v>6.2100024072393255E-2</v>
      </c>
    </row>
    <row r="185" spans="1:7">
      <c r="A185">
        <v>18</v>
      </c>
      <c r="B185">
        <v>-168.435</v>
      </c>
      <c r="C185">
        <v>37</v>
      </c>
      <c r="D185">
        <v>7000</v>
      </c>
      <c r="E185">
        <v>142</v>
      </c>
      <c r="F185">
        <f>[1]!wallScanTrans(B185,G165,H165,I165,L165)+J165</f>
        <v>150.90752466345347</v>
      </c>
      <c r="G185">
        <f t="shared" si="3"/>
        <v>0.55876053260585845</v>
      </c>
    </row>
    <row r="186" spans="1:7">
      <c r="A186">
        <v>19</v>
      </c>
      <c r="B186">
        <v>-168.505</v>
      </c>
      <c r="C186">
        <v>37</v>
      </c>
      <c r="D186">
        <v>7000</v>
      </c>
      <c r="E186">
        <v>143</v>
      </c>
      <c r="F186">
        <f>[1]!wallScanTrans(B186,G165,H165,I165,L165)+J165</f>
        <v>150.90752466345347</v>
      </c>
      <c r="G186">
        <f t="shared" si="3"/>
        <v>0.43726535876311151</v>
      </c>
    </row>
    <row r="187" spans="1:7">
      <c r="A187">
        <v>20</v>
      </c>
      <c r="B187">
        <v>-168.57</v>
      </c>
      <c r="C187">
        <v>37</v>
      </c>
      <c r="D187">
        <v>7000</v>
      </c>
      <c r="E187">
        <v>165</v>
      </c>
      <c r="F187">
        <f>[1]!wallScanTrans(B187,G165,H165,I165,L165)+J165</f>
        <v>150.32166229029423</v>
      </c>
      <c r="G187">
        <f t="shared" si="3"/>
        <v>1.3057793813343666</v>
      </c>
    </row>
    <row r="188" spans="1:7">
      <c r="A188">
        <v>21</v>
      </c>
      <c r="B188">
        <v>-168.63499999999999</v>
      </c>
      <c r="C188">
        <v>36</v>
      </c>
      <c r="D188">
        <v>7000</v>
      </c>
      <c r="E188">
        <v>142</v>
      </c>
      <c r="F188">
        <f>[1]!wallScanTrans(B188,G165,H165,I165,L165)+J165</f>
        <v>146.21291084081349</v>
      </c>
      <c r="G188">
        <f t="shared" si="3"/>
        <v>0.12499026586368908</v>
      </c>
    </row>
    <row r="189" spans="1:7">
      <c r="A189">
        <v>22</v>
      </c>
      <c r="B189">
        <v>-168.7</v>
      </c>
      <c r="C189">
        <v>37</v>
      </c>
      <c r="D189">
        <v>7000</v>
      </c>
      <c r="E189">
        <v>135</v>
      </c>
      <c r="F189">
        <f>[1]!wallScanTrans(B189,G165,H165,I165,L165)+J165</f>
        <v>138.17693608096516</v>
      </c>
      <c r="G189">
        <f t="shared" si="3"/>
        <v>7.4762391574357698E-2</v>
      </c>
    </row>
    <row r="190" spans="1:7">
      <c r="A190">
        <v>23</v>
      </c>
      <c r="B190">
        <v>-168.76</v>
      </c>
      <c r="C190">
        <v>37</v>
      </c>
      <c r="D190">
        <v>7000</v>
      </c>
      <c r="E190">
        <v>126</v>
      </c>
      <c r="F190">
        <f>[1]!wallScanTrans(B190,G165,H165,I165,L165)+J165</f>
        <v>127.27341206267153</v>
      </c>
      <c r="G190">
        <f t="shared" si="3"/>
        <v>1.2869668899661497E-2</v>
      </c>
    </row>
    <row r="191" spans="1:7">
      <c r="A191">
        <v>24</v>
      </c>
      <c r="B191">
        <v>-168.82499999999999</v>
      </c>
      <c r="C191">
        <v>36</v>
      </c>
      <c r="D191">
        <v>7000</v>
      </c>
      <c r="E191">
        <v>128</v>
      </c>
      <c r="F191">
        <f>[1]!wallScanTrans(B191,G165,H165,I165,L165)+J165</f>
        <v>111.68508478288528</v>
      </c>
      <c r="G191">
        <f t="shared" si="3"/>
        <v>2.0795035823565731</v>
      </c>
    </row>
    <row r="192" spans="1:7">
      <c r="A192">
        <v>25</v>
      </c>
      <c r="B192">
        <v>-168.89</v>
      </c>
      <c r="C192">
        <v>37</v>
      </c>
      <c r="D192">
        <v>7000</v>
      </c>
      <c r="E192">
        <v>78</v>
      </c>
      <c r="F192">
        <f>[1]!wallScanTrans(B192,G165,H165,I165,L165)+J165</f>
        <v>94.47714569271163</v>
      </c>
      <c r="G192">
        <f t="shared" si="3"/>
        <v>3.4807221817800698</v>
      </c>
    </row>
    <row r="193" spans="1:7">
      <c r="A193">
        <v>26</v>
      </c>
      <c r="B193">
        <v>-168.96</v>
      </c>
      <c r="C193">
        <v>36</v>
      </c>
      <c r="D193">
        <v>7000</v>
      </c>
      <c r="E193">
        <v>92</v>
      </c>
      <c r="F193">
        <f>[1]!wallScanTrans(B193,G165,H165,I165,L165)+J165</f>
        <v>80.107002479741737</v>
      </c>
      <c r="G193">
        <f t="shared" si="3"/>
        <v>1.5374281523572737</v>
      </c>
    </row>
    <row r="194" spans="1:7">
      <c r="A194">
        <v>27</v>
      </c>
      <c r="B194">
        <v>-169.02500000000001</v>
      </c>
      <c r="C194">
        <v>36</v>
      </c>
      <c r="D194">
        <v>7000</v>
      </c>
      <c r="E194">
        <v>69</v>
      </c>
      <c r="F194">
        <f>[1]!wallScanTrans(B194,G165,H165,I165,L165)+J165</f>
        <v>70.841568428469913</v>
      </c>
      <c r="G194">
        <f t="shared" si="3"/>
        <v>4.915035183677019E-2</v>
      </c>
    </row>
    <row r="195" spans="1:7">
      <c r="A195">
        <v>28</v>
      </c>
      <c r="B195">
        <v>-169.08500000000001</v>
      </c>
      <c r="C195">
        <v>37</v>
      </c>
      <c r="D195">
        <v>7000</v>
      </c>
      <c r="E195">
        <v>68</v>
      </c>
      <c r="F195">
        <f>[1]!wallScanTrans(B195,G165,H165,I165,L165)+J165</f>
        <v>65.774561236497675</v>
      </c>
      <c r="G195">
        <f t="shared" si="3"/>
        <v>7.2832024854393482E-2</v>
      </c>
    </row>
    <row r="196" spans="1:7">
      <c r="A196">
        <v>29</v>
      </c>
      <c r="B196">
        <v>-169.15</v>
      </c>
      <c r="C196">
        <v>37</v>
      </c>
      <c r="D196">
        <v>7000</v>
      </c>
      <c r="E196">
        <v>72</v>
      </c>
      <c r="F196">
        <f>[1]!wallScanTrans(B196,G165,H165,I165,L165)+J165</f>
        <v>64.053488646596946</v>
      </c>
      <c r="G196">
        <f t="shared" si="3"/>
        <v>0.87704225958005044</v>
      </c>
    </row>
    <row r="197" spans="1:7">
      <c r="A197">
        <v>30</v>
      </c>
      <c r="B197">
        <v>-169.22</v>
      </c>
      <c r="C197">
        <v>37</v>
      </c>
      <c r="D197">
        <v>7000</v>
      </c>
      <c r="E197">
        <v>65</v>
      </c>
      <c r="F197">
        <f>[1]!wallScanTrans(B197,G165,H165,I165,L165)+J165</f>
        <v>64.053488646596946</v>
      </c>
      <c r="G197">
        <f t="shared" si="3"/>
        <v>1.3782826801859695E-2</v>
      </c>
    </row>
    <row r="198" spans="1:7">
      <c r="A198">
        <v>31</v>
      </c>
      <c r="B198">
        <v>-169.28</v>
      </c>
      <c r="C198">
        <v>37</v>
      </c>
      <c r="D198">
        <v>7000</v>
      </c>
      <c r="E198">
        <v>61</v>
      </c>
      <c r="F198">
        <f>[1]!wallScanTrans(B198,G165,H165,I165,L165)+J165</f>
        <v>64.053488646596946</v>
      </c>
      <c r="G198">
        <f t="shared" si="3"/>
        <v>0.15284906417863034</v>
      </c>
    </row>
    <row r="199" spans="1:7">
      <c r="A199">
        <v>32</v>
      </c>
      <c r="B199">
        <v>-169.35</v>
      </c>
      <c r="C199">
        <v>37</v>
      </c>
      <c r="D199">
        <v>7000</v>
      </c>
      <c r="E199">
        <v>62</v>
      </c>
      <c r="F199">
        <f>[1]!wallScanTrans(B199,G165,H165,I165,L165)+J165</f>
        <v>64.053488646596946</v>
      </c>
      <c r="G199">
        <f t="shared" si="3"/>
        <v>6.8013155188750937E-2</v>
      </c>
    </row>
    <row r="200" spans="1:7">
      <c r="A200">
        <v>33</v>
      </c>
      <c r="B200">
        <v>-169.41</v>
      </c>
      <c r="C200">
        <v>36</v>
      </c>
      <c r="D200">
        <v>7000</v>
      </c>
      <c r="E200">
        <v>60</v>
      </c>
      <c r="F200">
        <f>[1]!wallScanTrans(B200,G165,H165,I165,L165)+J165</f>
        <v>64.053488646596946</v>
      </c>
      <c r="G200">
        <f t="shared" si="3"/>
        <v>0.27384617013483908</v>
      </c>
    </row>
    <row r="201" spans="1:7">
      <c r="A201" t="s">
        <v>0</v>
      </c>
    </row>
    <row r="202" spans="1:7">
      <c r="A202" t="s">
        <v>0</v>
      </c>
    </row>
    <row r="203" spans="1:7">
      <c r="A203" t="s">
        <v>0</v>
      </c>
    </row>
    <row r="204" spans="1:7">
      <c r="A204" t="s">
        <v>0</v>
      </c>
    </row>
    <row r="205" spans="1:7">
      <c r="A205" t="s">
        <v>82</v>
      </c>
    </row>
    <row r="206" spans="1:7">
      <c r="A206" t="s">
        <v>2</v>
      </c>
    </row>
    <row r="207" spans="1:7">
      <c r="A207" t="s">
        <v>3</v>
      </c>
    </row>
    <row r="208" spans="1:7">
      <c r="A208" t="s">
        <v>4</v>
      </c>
    </row>
    <row r="209" spans="1:12">
      <c r="A209" t="s">
        <v>5</v>
      </c>
    </row>
    <row r="210" spans="1:12">
      <c r="A210" t="s">
        <v>6</v>
      </c>
    </row>
    <row r="211" spans="1:12">
      <c r="A211" t="s">
        <v>7</v>
      </c>
    </row>
    <row r="212" spans="1:12">
      <c r="A212" t="s">
        <v>83</v>
      </c>
    </row>
    <row r="213" spans="1:12">
      <c r="A213" t="s">
        <v>9</v>
      </c>
    </row>
    <row r="214" spans="1:12">
      <c r="A214" t="s">
        <v>10</v>
      </c>
      <c r="G214" t="s">
        <v>74</v>
      </c>
      <c r="H214" t="s">
        <v>75</v>
      </c>
      <c r="I214" t="s">
        <v>76</v>
      </c>
      <c r="J214" t="s">
        <v>77</v>
      </c>
      <c r="L214" t="s">
        <v>78</v>
      </c>
    </row>
    <row r="215" spans="1:12">
      <c r="A215" t="s">
        <v>11</v>
      </c>
      <c r="G215">
        <v>102.03008035512777</v>
      </c>
      <c r="H215">
        <v>-167.71363608045891</v>
      </c>
      <c r="I215">
        <v>0.18296092554005886</v>
      </c>
      <c r="J215">
        <v>60.597795840808203</v>
      </c>
      <c r="L215">
        <v>90</v>
      </c>
    </row>
    <row r="216" spans="1:12">
      <c r="A216" t="s">
        <v>0</v>
      </c>
    </row>
    <row r="217" spans="1:12">
      <c r="A217" t="s">
        <v>38</v>
      </c>
      <c r="B217" t="s">
        <v>30</v>
      </c>
      <c r="C217" t="s">
        <v>20</v>
      </c>
      <c r="D217" t="s">
        <v>37</v>
      </c>
      <c r="E217" t="s">
        <v>36</v>
      </c>
      <c r="F217" t="s">
        <v>79</v>
      </c>
      <c r="G217" t="s">
        <v>80</v>
      </c>
      <c r="H217" t="s">
        <v>81</v>
      </c>
    </row>
    <row r="218" spans="1:12">
      <c r="A218">
        <v>1</v>
      </c>
      <c r="B218">
        <v>-166.78</v>
      </c>
      <c r="C218">
        <v>36</v>
      </c>
      <c r="D218">
        <v>7000</v>
      </c>
      <c r="E218">
        <v>150</v>
      </c>
      <c r="F218">
        <f>[1]!wallScanTrans(B218,G215,H215,I215,L215)+J215</f>
        <v>162.62787619593598</v>
      </c>
      <c r="G218">
        <f>(F218-E218)^2/E218</f>
        <v>1.0630883814659109</v>
      </c>
      <c r="H218">
        <f>SUM(G218:G250)/(COUNT(G218:G250)-4)</f>
        <v>0.75328932772350077</v>
      </c>
    </row>
    <row r="219" spans="1:12">
      <c r="A219">
        <v>2</v>
      </c>
      <c r="B219">
        <v>-166.85499999999999</v>
      </c>
      <c r="C219">
        <v>37</v>
      </c>
      <c r="D219">
        <v>7000</v>
      </c>
      <c r="E219">
        <v>159</v>
      </c>
      <c r="F219">
        <f>[1]!wallScanTrans(B219,G215,H215,I215,L215)+J215</f>
        <v>162.62787619593598</v>
      </c>
      <c r="G219">
        <f t="shared" ref="G219:G250" si="4">(F219-E219)^2/E219</f>
        <v>8.2776639578861236E-2</v>
      </c>
    </row>
    <row r="220" spans="1:12">
      <c r="A220">
        <v>3</v>
      </c>
      <c r="B220">
        <v>-166.92</v>
      </c>
      <c r="C220">
        <v>36</v>
      </c>
      <c r="D220">
        <v>7000</v>
      </c>
      <c r="E220">
        <v>161</v>
      </c>
      <c r="F220">
        <f>[1]!wallScanTrans(B220,G215,H215,I215,L215)+J215</f>
        <v>162.62787619593598</v>
      </c>
      <c r="G220">
        <f t="shared" si="4"/>
        <v>1.645950875338513E-2</v>
      </c>
    </row>
    <row r="221" spans="1:12">
      <c r="A221">
        <v>4</v>
      </c>
      <c r="B221">
        <v>-166.98</v>
      </c>
      <c r="C221">
        <v>37</v>
      </c>
      <c r="D221">
        <v>7000</v>
      </c>
      <c r="E221">
        <v>156</v>
      </c>
      <c r="F221">
        <f>[1]!wallScanTrans(B221,G215,H215,I215,L215)+J215</f>
        <v>162.62787619593598</v>
      </c>
      <c r="G221">
        <f t="shared" si="4"/>
        <v>0.28159450556830018</v>
      </c>
    </row>
    <row r="222" spans="1:12">
      <c r="A222">
        <v>5</v>
      </c>
      <c r="B222">
        <v>-167.05</v>
      </c>
      <c r="C222">
        <v>37</v>
      </c>
      <c r="D222">
        <v>7000</v>
      </c>
      <c r="E222">
        <v>151</v>
      </c>
      <c r="F222">
        <f>[1]!wallScanTrans(B222,G215,H215,I215,L215)+J215</f>
        <v>162.62787619593598</v>
      </c>
      <c r="G222">
        <f t="shared" si="4"/>
        <v>0.8954139392583752</v>
      </c>
    </row>
    <row r="223" spans="1:12">
      <c r="A223">
        <v>6</v>
      </c>
      <c r="B223">
        <v>-167.12</v>
      </c>
      <c r="C223">
        <v>37</v>
      </c>
      <c r="D223">
        <v>7000</v>
      </c>
      <c r="E223">
        <v>166</v>
      </c>
      <c r="F223">
        <f>[1]!wallScanTrans(B223,G215,H215,I215,L215)+J215</f>
        <v>162.62787619593598</v>
      </c>
      <c r="G223">
        <f t="shared" si="4"/>
        <v>6.8501318975513134E-2</v>
      </c>
    </row>
    <row r="224" spans="1:12">
      <c r="A224">
        <v>7</v>
      </c>
      <c r="B224">
        <v>-167.18</v>
      </c>
      <c r="C224">
        <v>36</v>
      </c>
      <c r="D224">
        <v>7000</v>
      </c>
      <c r="E224">
        <v>167</v>
      </c>
      <c r="F224">
        <f>[1]!wallScanTrans(B224,G215,H215,I215,L215)+J215</f>
        <v>162.62787619593598</v>
      </c>
      <c r="G224">
        <f t="shared" si="4"/>
        <v>0.11446387160516895</v>
      </c>
    </row>
    <row r="225" spans="1:7">
      <c r="A225">
        <v>8</v>
      </c>
      <c r="B225">
        <v>-167.25</v>
      </c>
      <c r="C225">
        <v>37</v>
      </c>
      <c r="D225">
        <v>7000</v>
      </c>
      <c r="E225">
        <v>173</v>
      </c>
      <c r="F225">
        <f>[1]!wallScanTrans(B225,G215,H215,I215,L215)+J215</f>
        <v>162.62787619593598</v>
      </c>
      <c r="G225">
        <f t="shared" si="4"/>
        <v>0.6218552150683897</v>
      </c>
    </row>
    <row r="226" spans="1:7">
      <c r="A226">
        <v>9</v>
      </c>
      <c r="B226">
        <v>-167.315</v>
      </c>
      <c r="C226">
        <v>37</v>
      </c>
      <c r="D226">
        <v>7000</v>
      </c>
      <c r="E226">
        <v>177</v>
      </c>
      <c r="F226">
        <f>[1]!wallScanTrans(B226,G215,H215,I215,L215)+J215</f>
        <v>162.62787619593598</v>
      </c>
      <c r="G226">
        <f t="shared" si="4"/>
        <v>1.1669940262109806</v>
      </c>
    </row>
    <row r="227" spans="1:7">
      <c r="A227">
        <v>10</v>
      </c>
      <c r="B227">
        <v>-167.38</v>
      </c>
      <c r="C227">
        <v>38</v>
      </c>
      <c r="D227">
        <v>7000</v>
      </c>
      <c r="E227">
        <v>181</v>
      </c>
      <c r="F227">
        <f>[1]!wallScanTrans(B227,G215,H215,I215,L215)+J215</f>
        <v>162.62787619593598</v>
      </c>
      <c r="G227">
        <f t="shared" si="4"/>
        <v>1.8648338843748933</v>
      </c>
    </row>
    <row r="228" spans="1:7">
      <c r="A228">
        <v>11</v>
      </c>
      <c r="B228">
        <v>-167.44499999999999</v>
      </c>
      <c r="C228">
        <v>37</v>
      </c>
      <c r="D228">
        <v>7000</v>
      </c>
      <c r="E228">
        <v>178</v>
      </c>
      <c r="F228">
        <f>[1]!wallScanTrans(B228,G215,H215,I215,L215)+J215</f>
        <v>162.62787619593598</v>
      </c>
      <c r="G228">
        <f t="shared" si="4"/>
        <v>1.3275403946487168</v>
      </c>
    </row>
    <row r="229" spans="1:7">
      <c r="A229">
        <v>12</v>
      </c>
      <c r="B229">
        <v>-167.505</v>
      </c>
      <c r="C229">
        <v>37</v>
      </c>
      <c r="D229">
        <v>7000</v>
      </c>
      <c r="E229">
        <v>166</v>
      </c>
      <c r="F229">
        <f>[1]!wallScanTrans(B229,G215,H215,I215,L215)+J215</f>
        <v>162.62787619593598</v>
      </c>
      <c r="G229">
        <f t="shared" si="4"/>
        <v>6.8501318975513134E-2</v>
      </c>
    </row>
    <row r="230" spans="1:7">
      <c r="A230">
        <v>13</v>
      </c>
      <c r="B230">
        <v>-167.565</v>
      </c>
      <c r="C230">
        <v>37</v>
      </c>
      <c r="D230">
        <v>7000</v>
      </c>
      <c r="E230">
        <v>140</v>
      </c>
      <c r="F230">
        <f>[1]!wallScanTrans(B230,G215,H215,I215,L215)+J215</f>
        <v>162.62787619593598</v>
      </c>
      <c r="G230">
        <f t="shared" si="4"/>
        <v>3.6572912938471873</v>
      </c>
    </row>
    <row r="231" spans="1:7">
      <c r="A231">
        <v>14</v>
      </c>
      <c r="B231">
        <v>-167.64</v>
      </c>
      <c r="C231">
        <v>36</v>
      </c>
      <c r="D231">
        <v>7000</v>
      </c>
      <c r="E231">
        <v>154</v>
      </c>
      <c r="F231">
        <f>[1]!wallScanTrans(B231,G215,H215,I215,L215)+J215</f>
        <v>153.15905158750235</v>
      </c>
      <c r="G231">
        <f t="shared" si="4"/>
        <v>4.592170340794303E-3</v>
      </c>
    </row>
    <row r="232" spans="1:7">
      <c r="A232">
        <v>15</v>
      </c>
      <c r="B232">
        <v>-167.70500000000001</v>
      </c>
      <c r="C232">
        <v>36</v>
      </c>
      <c r="D232">
        <v>7000</v>
      </c>
      <c r="E232">
        <v>118</v>
      </c>
      <c r="F232">
        <f>[1]!wallScanTrans(B232,G215,H215,I215,L215)+J215</f>
        <v>118.1963660056125</v>
      </c>
      <c r="G232">
        <f t="shared" si="4"/>
        <v>3.2677634034076103E-4</v>
      </c>
    </row>
    <row r="233" spans="1:7">
      <c r="A233">
        <v>16</v>
      </c>
      <c r="B233">
        <v>-167.77</v>
      </c>
      <c r="C233">
        <v>37</v>
      </c>
      <c r="D233">
        <v>7000</v>
      </c>
      <c r="E233">
        <v>76</v>
      </c>
      <c r="F233">
        <f>[1]!wallScanTrans(B233,G215,H215,I215,L215)+J215</f>
        <v>76.844461074967398</v>
      </c>
      <c r="G233">
        <f t="shared" si="4"/>
        <v>9.3830856201986054E-3</v>
      </c>
    </row>
    <row r="234" spans="1:7">
      <c r="A234">
        <v>17</v>
      </c>
      <c r="B234">
        <v>-167.82</v>
      </c>
      <c r="C234">
        <v>37</v>
      </c>
      <c r="D234">
        <v>7000</v>
      </c>
      <c r="E234">
        <v>64</v>
      </c>
      <c r="F234">
        <f>[1]!wallScanTrans(B234,G215,H215,I215,L215)+J215</f>
        <v>62.211436035294099</v>
      </c>
      <c r="G234">
        <f t="shared" si="4"/>
        <v>4.9983766497570171E-2</v>
      </c>
    </row>
    <row r="235" spans="1:7">
      <c r="A235">
        <v>18</v>
      </c>
      <c r="B235">
        <v>-167.88499999999999</v>
      </c>
      <c r="C235">
        <v>38</v>
      </c>
      <c r="D235">
        <v>7000</v>
      </c>
      <c r="E235">
        <v>56</v>
      </c>
      <c r="F235">
        <f>[1]!wallScanTrans(B235,G215,H215,I215,L215)+J215</f>
        <v>60.597795840808203</v>
      </c>
      <c r="G235">
        <f t="shared" si="4"/>
        <v>0.37749511774559308</v>
      </c>
    </row>
    <row r="236" spans="1:7">
      <c r="A236">
        <v>19</v>
      </c>
      <c r="B236">
        <v>-167.95500000000001</v>
      </c>
      <c r="C236">
        <v>36</v>
      </c>
      <c r="D236">
        <v>7000</v>
      </c>
      <c r="E236">
        <v>68</v>
      </c>
      <c r="F236">
        <f>[1]!wallScanTrans(B236,G215,H215,I215,L215)+J215</f>
        <v>60.597795840808203</v>
      </c>
      <c r="G236">
        <f t="shared" si="4"/>
        <v>0.80577391785818142</v>
      </c>
    </row>
    <row r="237" spans="1:7">
      <c r="A237">
        <v>20</v>
      </c>
      <c r="B237">
        <v>-168.03</v>
      </c>
      <c r="C237">
        <v>37</v>
      </c>
      <c r="D237">
        <v>7000</v>
      </c>
      <c r="E237">
        <v>58</v>
      </c>
      <c r="F237">
        <f>[1]!wallScanTrans(B237,G215,H215,I215,L215)+J215</f>
        <v>60.597795840808203</v>
      </c>
      <c r="G237">
        <f t="shared" si="4"/>
        <v>0.11635419362966205</v>
      </c>
    </row>
    <row r="238" spans="1:7">
      <c r="A238">
        <v>21</v>
      </c>
      <c r="B238">
        <v>-168.095</v>
      </c>
      <c r="C238">
        <v>37</v>
      </c>
      <c r="D238">
        <v>7000</v>
      </c>
      <c r="E238">
        <v>60</v>
      </c>
      <c r="F238">
        <f>[1]!wallScanTrans(B238,G215,H215,I215,L215)+J215</f>
        <v>60.597795840808203</v>
      </c>
      <c r="G238">
        <f t="shared" si="4"/>
        <v>5.9559977881264428E-3</v>
      </c>
    </row>
    <row r="239" spans="1:7">
      <c r="A239">
        <v>22</v>
      </c>
      <c r="B239">
        <v>-168.16</v>
      </c>
      <c r="C239">
        <v>36</v>
      </c>
      <c r="D239">
        <v>7000</v>
      </c>
      <c r="E239">
        <v>61</v>
      </c>
      <c r="F239">
        <f>[1]!wallScanTrans(B239,G215,H215,I215,L215)+J215</f>
        <v>60.597795840808203</v>
      </c>
      <c r="G239">
        <f t="shared" si="4"/>
        <v>2.6519374700193486E-3</v>
      </c>
    </row>
    <row r="240" spans="1:7">
      <c r="A240">
        <v>23</v>
      </c>
      <c r="B240">
        <v>-168.215</v>
      </c>
      <c r="C240">
        <v>37</v>
      </c>
      <c r="D240">
        <v>7000</v>
      </c>
      <c r="E240">
        <v>70</v>
      </c>
      <c r="F240">
        <f>[1]!wallScanTrans(B240,G215,H215,I215,L215)+J215</f>
        <v>60.597795840808203</v>
      </c>
      <c r="G240">
        <f t="shared" si="4"/>
        <v>1.2628777578731931</v>
      </c>
    </row>
    <row r="241" spans="1:7">
      <c r="A241">
        <v>24</v>
      </c>
      <c r="B241">
        <v>-168.28</v>
      </c>
      <c r="C241">
        <v>37</v>
      </c>
      <c r="D241">
        <v>7000</v>
      </c>
      <c r="E241">
        <v>53</v>
      </c>
      <c r="F241">
        <f>[1]!wallScanTrans(B241,G215,H215,I215,L215)+J215</f>
        <v>60.597795840808203</v>
      </c>
      <c r="G241">
        <f t="shared" si="4"/>
        <v>1.0891792762000458</v>
      </c>
    </row>
    <row r="242" spans="1:7">
      <c r="A242">
        <v>25</v>
      </c>
      <c r="B242">
        <v>-168.35499999999999</v>
      </c>
      <c r="C242">
        <v>36</v>
      </c>
      <c r="D242">
        <v>7000</v>
      </c>
      <c r="E242">
        <v>59</v>
      </c>
      <c r="F242">
        <f>[1]!wallScanTrans(B242,G215,H215,I215,L215)+J215</f>
        <v>60.597795840808203</v>
      </c>
      <c r="G242">
        <f t="shared" si="4"/>
        <v>4.3270365235660892E-2</v>
      </c>
    </row>
    <row r="243" spans="1:7">
      <c r="A243">
        <v>26</v>
      </c>
      <c r="B243">
        <v>-168.42</v>
      </c>
      <c r="C243">
        <v>37</v>
      </c>
      <c r="D243">
        <v>7000</v>
      </c>
      <c r="E243">
        <v>67</v>
      </c>
      <c r="F243">
        <f>[1]!wallScanTrans(B243,G215,H215,I215,L215)+J215</f>
        <v>60.597795840808203</v>
      </c>
      <c r="G243">
        <f t="shared" si="4"/>
        <v>0.61176444919362305</v>
      </c>
    </row>
    <row r="244" spans="1:7">
      <c r="A244">
        <v>27</v>
      </c>
      <c r="B244">
        <v>-168.48</v>
      </c>
      <c r="C244">
        <v>36</v>
      </c>
      <c r="D244">
        <v>7000</v>
      </c>
      <c r="E244">
        <v>69</v>
      </c>
      <c r="F244">
        <f>[1]!wallScanTrans(B244,G215,H215,I215,L215)+J215</f>
        <v>60.597795840808203</v>
      </c>
      <c r="G244">
        <f t="shared" si="4"/>
        <v>1.0231454309092742</v>
      </c>
    </row>
    <row r="245" spans="1:7">
      <c r="A245">
        <v>28</v>
      </c>
      <c r="B245">
        <v>-168.55</v>
      </c>
      <c r="C245">
        <v>38</v>
      </c>
      <c r="D245">
        <v>7000</v>
      </c>
      <c r="E245">
        <v>74</v>
      </c>
      <c r="F245">
        <f>[1]!wallScanTrans(B245,G215,H215,I215,L215)+J215</f>
        <v>60.597795840808203</v>
      </c>
      <c r="G245">
        <f t="shared" si="4"/>
        <v>2.4272848151980795</v>
      </c>
    </row>
    <row r="246" spans="1:7">
      <c r="A246">
        <v>29</v>
      </c>
      <c r="B246">
        <v>-168.61500000000001</v>
      </c>
      <c r="C246">
        <v>37</v>
      </c>
      <c r="D246">
        <v>7000</v>
      </c>
      <c r="E246">
        <v>50</v>
      </c>
      <c r="F246">
        <f>[1]!wallScanTrans(B246,G215,H215,I215,L215)+J215</f>
        <v>60.597795840808203</v>
      </c>
      <c r="G246">
        <f t="shared" si="4"/>
        <v>2.2462655336690331</v>
      </c>
    </row>
    <row r="247" spans="1:7">
      <c r="A247">
        <v>30</v>
      </c>
      <c r="B247">
        <v>-168.67500000000001</v>
      </c>
      <c r="C247">
        <v>36</v>
      </c>
      <c r="D247">
        <v>7000</v>
      </c>
      <c r="E247">
        <v>56</v>
      </c>
      <c r="F247">
        <f>[1]!wallScanTrans(B247,G215,H215,I215,L215)+J215</f>
        <v>60.597795840808203</v>
      </c>
      <c r="G247">
        <f t="shared" si="4"/>
        <v>0.37749511774559308</v>
      </c>
    </row>
    <row r="248" spans="1:7">
      <c r="A248">
        <v>31</v>
      </c>
      <c r="B248">
        <v>-168.73500000000001</v>
      </c>
      <c r="C248">
        <v>37</v>
      </c>
      <c r="D248">
        <v>7000</v>
      </c>
      <c r="E248">
        <v>59</v>
      </c>
      <c r="F248">
        <f>[1]!wallScanTrans(B248,G215,H215,I215,L215)+J215</f>
        <v>60.597795840808203</v>
      </c>
      <c r="G248">
        <f t="shared" si="4"/>
        <v>4.3270365235660892E-2</v>
      </c>
    </row>
    <row r="249" spans="1:7">
      <c r="A249">
        <v>32</v>
      </c>
      <c r="B249">
        <v>-168.81</v>
      </c>
      <c r="C249">
        <v>36</v>
      </c>
      <c r="D249">
        <v>7000</v>
      </c>
      <c r="E249">
        <v>61</v>
      </c>
      <c r="F249">
        <f>[1]!wallScanTrans(B249,G215,H215,I215,L215)+J215</f>
        <v>60.597795840808203</v>
      </c>
      <c r="G249">
        <f t="shared" si="4"/>
        <v>2.6519374700193486E-3</v>
      </c>
    </row>
    <row r="250" spans="1:7">
      <c r="A250">
        <v>33</v>
      </c>
      <c r="B250">
        <v>-168.875</v>
      </c>
      <c r="C250">
        <v>36</v>
      </c>
      <c r="D250">
        <v>7000</v>
      </c>
      <c r="E250">
        <v>58</v>
      </c>
      <c r="F250">
        <f>[1]!wallScanTrans(B250,G215,H215,I215,L215)+J215</f>
        <v>60.597795840808203</v>
      </c>
      <c r="G250">
        <f t="shared" si="4"/>
        <v>0.11635419362966205</v>
      </c>
    </row>
    <row r="251" spans="1:7">
      <c r="A251" t="s">
        <v>0</v>
      </c>
    </row>
    <row r="252" spans="1:7">
      <c r="A252" t="s">
        <v>0</v>
      </c>
    </row>
    <row r="253" spans="1:7">
      <c r="A253" t="s">
        <v>0</v>
      </c>
    </row>
    <row r="254" spans="1:7">
      <c r="A254" t="s">
        <v>0</v>
      </c>
    </row>
    <row r="255" spans="1:7">
      <c r="A255" t="s">
        <v>84</v>
      </c>
    </row>
    <row r="256" spans="1:7">
      <c r="A256" t="s">
        <v>2</v>
      </c>
    </row>
    <row r="257" spans="1:12">
      <c r="A257" t="s">
        <v>3</v>
      </c>
    </row>
    <row r="258" spans="1:12">
      <c r="A258" t="s">
        <v>4</v>
      </c>
    </row>
    <row r="259" spans="1:12">
      <c r="A259" t="s">
        <v>5</v>
      </c>
    </row>
    <row r="260" spans="1:12">
      <c r="A260" t="s">
        <v>6</v>
      </c>
    </row>
    <row r="261" spans="1:12">
      <c r="A261" t="s">
        <v>7</v>
      </c>
    </row>
    <row r="262" spans="1:12">
      <c r="A262" t="s">
        <v>85</v>
      </c>
    </row>
    <row r="263" spans="1:12">
      <c r="A263" t="s">
        <v>9</v>
      </c>
    </row>
    <row r="264" spans="1:12">
      <c r="A264" t="s">
        <v>10</v>
      </c>
      <c r="G264" t="s">
        <v>74</v>
      </c>
      <c r="H264" t="s">
        <v>75</v>
      </c>
      <c r="I264" t="s">
        <v>76</v>
      </c>
      <c r="J264" t="s">
        <v>77</v>
      </c>
      <c r="L264" t="s">
        <v>78</v>
      </c>
    </row>
    <row r="265" spans="1:12">
      <c r="A265" t="s">
        <v>11</v>
      </c>
      <c r="G265">
        <v>73.736341610073438</v>
      </c>
      <c r="H265">
        <v>-168.96917070115799</v>
      </c>
      <c r="I265">
        <v>0.26054083017702295</v>
      </c>
      <c r="J265">
        <v>60.226996542542267</v>
      </c>
      <c r="L265">
        <v>90</v>
      </c>
    </row>
    <row r="266" spans="1:12">
      <c r="A266" t="s">
        <v>0</v>
      </c>
    </row>
    <row r="267" spans="1:12">
      <c r="A267" t="s">
        <v>38</v>
      </c>
      <c r="B267" t="s">
        <v>30</v>
      </c>
      <c r="C267" t="s">
        <v>20</v>
      </c>
      <c r="D267" t="s">
        <v>37</v>
      </c>
      <c r="E267" t="s">
        <v>36</v>
      </c>
      <c r="F267" t="s">
        <v>79</v>
      </c>
      <c r="G267" t="s">
        <v>80</v>
      </c>
      <c r="H267" t="s">
        <v>81</v>
      </c>
    </row>
    <row r="268" spans="1:12">
      <c r="A268">
        <v>1</v>
      </c>
      <c r="B268">
        <v>-167.95500000000001</v>
      </c>
      <c r="C268">
        <v>38</v>
      </c>
      <c r="D268">
        <v>7000</v>
      </c>
      <c r="E268">
        <v>145</v>
      </c>
      <c r="F268">
        <f>[1]!wallScanTrans(B268,G265,H265,I265,L265)+J265</f>
        <v>133.96333815261571</v>
      </c>
      <c r="G268">
        <f>(F268-E268)^2/E268</f>
        <v>0.84005451540350418</v>
      </c>
      <c r="H268">
        <f>SUM(G268:G300)/(COUNT(G268:G300)-4)</f>
        <v>0.67994481364423953</v>
      </c>
    </row>
    <row r="269" spans="1:12">
      <c r="A269">
        <v>2</v>
      </c>
      <c r="B269">
        <v>-168.035</v>
      </c>
      <c r="C269">
        <v>37</v>
      </c>
      <c r="D269">
        <v>7000</v>
      </c>
      <c r="E269">
        <v>145</v>
      </c>
      <c r="F269">
        <f>[1]!wallScanTrans(B269,G265,H265,I265,L265)+J265</f>
        <v>133.96333815261571</v>
      </c>
      <c r="G269">
        <f t="shared" ref="G269:G300" si="5">(F269-E269)^2/E269</f>
        <v>0.84005451540350418</v>
      </c>
    </row>
    <row r="270" spans="1:12">
      <c r="A270">
        <v>3</v>
      </c>
      <c r="B270">
        <v>-168.095</v>
      </c>
      <c r="C270">
        <v>37</v>
      </c>
      <c r="D270">
        <v>7000</v>
      </c>
      <c r="E270">
        <v>151</v>
      </c>
      <c r="F270">
        <f>[1]!wallScanTrans(B270,G265,H265,I265,L265)+J265</f>
        <v>133.96333815261571</v>
      </c>
      <c r="G270">
        <f t="shared" si="5"/>
        <v>1.9221711715372163</v>
      </c>
    </row>
    <row r="271" spans="1:12">
      <c r="A271">
        <v>4</v>
      </c>
      <c r="B271">
        <v>-168.16499999999999</v>
      </c>
      <c r="C271">
        <v>37</v>
      </c>
      <c r="D271">
        <v>7000</v>
      </c>
      <c r="E271">
        <v>129</v>
      </c>
      <c r="F271">
        <f>[1]!wallScanTrans(B271,G265,H265,I265,L265)+J265</f>
        <v>133.96333815261571</v>
      </c>
      <c r="G271">
        <f t="shared" si="5"/>
        <v>0.19096686524969519</v>
      </c>
    </row>
    <row r="272" spans="1:12">
      <c r="A272">
        <v>5</v>
      </c>
      <c r="B272">
        <v>-168.22</v>
      </c>
      <c r="C272">
        <v>36</v>
      </c>
      <c r="D272">
        <v>7000</v>
      </c>
      <c r="E272">
        <v>131</v>
      </c>
      <c r="F272">
        <f>[1]!wallScanTrans(B272,G265,H265,I265,L265)+J265</f>
        <v>133.96333815261571</v>
      </c>
      <c r="G272">
        <f t="shared" si="5"/>
        <v>6.7033381730899705E-2</v>
      </c>
    </row>
    <row r="273" spans="1:7">
      <c r="A273">
        <v>6</v>
      </c>
      <c r="B273">
        <v>-168.29</v>
      </c>
      <c r="C273">
        <v>37</v>
      </c>
      <c r="D273">
        <v>7000</v>
      </c>
      <c r="E273">
        <v>141</v>
      </c>
      <c r="F273">
        <f>[1]!wallScanTrans(B273,G265,H265,I265,L265)+J265</f>
        <v>133.96333815261571</v>
      </c>
      <c r="G273">
        <f t="shared" si="5"/>
        <v>0.35116744648534581</v>
      </c>
    </row>
    <row r="274" spans="1:7">
      <c r="A274">
        <v>7</v>
      </c>
      <c r="B274">
        <v>-168.36</v>
      </c>
      <c r="C274">
        <v>37</v>
      </c>
      <c r="D274">
        <v>7000</v>
      </c>
      <c r="E274">
        <v>133</v>
      </c>
      <c r="F274">
        <f>[1]!wallScanTrans(B274,G265,H265,I265,L265)+J265</f>
        <v>133.96333815261571</v>
      </c>
      <c r="G274">
        <f t="shared" si="5"/>
        <v>6.9775969645491705E-3</v>
      </c>
    </row>
    <row r="275" spans="1:7">
      <c r="A275">
        <v>8</v>
      </c>
      <c r="B275">
        <v>-168.42500000000001</v>
      </c>
      <c r="C275">
        <v>37</v>
      </c>
      <c r="D275">
        <v>7000</v>
      </c>
      <c r="E275">
        <v>143</v>
      </c>
      <c r="F275">
        <f>[1]!wallScanTrans(B275,G265,H265,I265,L265)+J265</f>
        <v>133.96333815261571</v>
      </c>
      <c r="G275">
        <f t="shared" si="5"/>
        <v>0.57105774366413242</v>
      </c>
    </row>
    <row r="276" spans="1:7">
      <c r="A276">
        <v>9</v>
      </c>
      <c r="B276">
        <v>-168.49</v>
      </c>
      <c r="C276">
        <v>36</v>
      </c>
      <c r="D276">
        <v>7000</v>
      </c>
      <c r="E276">
        <v>143</v>
      </c>
      <c r="F276">
        <f>[1]!wallScanTrans(B276,G265,H265,I265,L265)+J265</f>
        <v>133.96333815261571</v>
      </c>
      <c r="G276">
        <f t="shared" si="5"/>
        <v>0.57105774366413242</v>
      </c>
    </row>
    <row r="277" spans="1:7">
      <c r="A277">
        <v>10</v>
      </c>
      <c r="B277">
        <v>-168.55</v>
      </c>
      <c r="C277">
        <v>37</v>
      </c>
      <c r="D277">
        <v>7000</v>
      </c>
      <c r="E277">
        <v>136</v>
      </c>
      <c r="F277">
        <f>[1]!wallScanTrans(B277,G265,H265,I265,L265)+J265</f>
        <v>133.96333815261571</v>
      </c>
      <c r="G277">
        <f t="shared" si="5"/>
        <v>3.0499937357285355E-2</v>
      </c>
    </row>
    <row r="278" spans="1:7">
      <c r="A278">
        <v>11</v>
      </c>
      <c r="B278">
        <v>-168.61</v>
      </c>
      <c r="C278">
        <v>38</v>
      </c>
      <c r="D278">
        <v>7000</v>
      </c>
      <c r="E278">
        <v>117</v>
      </c>
      <c r="F278">
        <f>[1]!wallScanTrans(B278,G265,H265,I265,L265)+J265</f>
        <v>133.96333815261571</v>
      </c>
      <c r="G278">
        <f t="shared" si="5"/>
        <v>2.4594430878631419</v>
      </c>
    </row>
    <row r="279" spans="1:7">
      <c r="A279">
        <v>12</v>
      </c>
      <c r="B279">
        <v>-168.67</v>
      </c>
      <c r="C279">
        <v>37</v>
      </c>
      <c r="D279">
        <v>7000</v>
      </c>
      <c r="E279">
        <v>118</v>
      </c>
      <c r="F279">
        <f>[1]!wallScanTrans(B279,G265,H265,I265,L265)+J265</f>
        <v>133.96333815261571</v>
      </c>
      <c r="G279">
        <f t="shared" si="5"/>
        <v>2.1595607201250524</v>
      </c>
    </row>
    <row r="280" spans="1:7">
      <c r="A280">
        <v>13</v>
      </c>
      <c r="B280">
        <v>-168.75</v>
      </c>
      <c r="C280">
        <v>36</v>
      </c>
      <c r="D280">
        <v>7000</v>
      </c>
      <c r="E280">
        <v>133</v>
      </c>
      <c r="F280">
        <f>[1]!wallScanTrans(B280,G265,H265,I265,L265)+J265</f>
        <v>133.96333815261571</v>
      </c>
      <c r="G280">
        <f t="shared" si="5"/>
        <v>6.9775969645491705E-3</v>
      </c>
    </row>
    <row r="281" spans="1:7">
      <c r="A281">
        <v>14</v>
      </c>
      <c r="B281">
        <v>-168.81</v>
      </c>
      <c r="C281">
        <v>36</v>
      </c>
      <c r="D281">
        <v>7000</v>
      </c>
      <c r="E281">
        <v>121</v>
      </c>
      <c r="F281">
        <f>[1]!wallScanTrans(B281,G265,H265,I265,L265)+J265</f>
        <v>133.28119685698809</v>
      </c>
      <c r="G281">
        <f t="shared" si="5"/>
        <v>1.2465107127280504</v>
      </c>
    </row>
    <row r="282" spans="1:7">
      <c r="A282">
        <v>15</v>
      </c>
      <c r="B282">
        <v>-168.88</v>
      </c>
      <c r="C282">
        <v>37</v>
      </c>
      <c r="D282">
        <v>7000</v>
      </c>
      <c r="E282">
        <v>119</v>
      </c>
      <c r="F282">
        <f>[1]!wallScanTrans(B282,G265,H265,I265,L265)+J265</f>
        <v>124.14764596784013</v>
      </c>
      <c r="G282">
        <f t="shared" si="5"/>
        <v>0.22267444546404028</v>
      </c>
    </row>
    <row r="283" spans="1:7">
      <c r="A283">
        <v>16</v>
      </c>
      <c r="B283">
        <v>-168.94</v>
      </c>
      <c r="C283">
        <v>37</v>
      </c>
      <c r="D283">
        <v>7000</v>
      </c>
      <c r="E283">
        <v>114</v>
      </c>
      <c r="F283">
        <f>[1]!wallScanTrans(B283,G265,H265,I265,L265)+J265</f>
        <v>107.84613392916225</v>
      </c>
      <c r="G283">
        <f t="shared" si="5"/>
        <v>0.3321935755948075</v>
      </c>
    </row>
    <row r="284" spans="1:7">
      <c r="A284">
        <v>17</v>
      </c>
      <c r="B284">
        <v>-169</v>
      </c>
      <c r="C284">
        <v>37</v>
      </c>
      <c r="D284">
        <v>7000</v>
      </c>
      <c r="E284">
        <v>88</v>
      </c>
      <c r="F284">
        <f>[1]!wallScanTrans(B284,G265,H265,I265,L265)+J265</f>
        <v>85.788462324164641</v>
      </c>
      <c r="G284">
        <f t="shared" si="5"/>
        <v>5.5578396495900705E-2</v>
      </c>
    </row>
    <row r="285" spans="1:7">
      <c r="A285">
        <v>18</v>
      </c>
      <c r="B285">
        <v>-169.07499999999999</v>
      </c>
      <c r="C285">
        <v>36</v>
      </c>
      <c r="D285">
        <v>7000</v>
      </c>
      <c r="E285">
        <v>63</v>
      </c>
      <c r="F285">
        <f>[1]!wallScanTrans(B285,G265,H265,I265,L265)+J265</f>
        <v>66.90385201401314</v>
      </c>
      <c r="G285">
        <f t="shared" si="5"/>
        <v>0.24190572297324517</v>
      </c>
    </row>
    <row r="286" spans="1:7">
      <c r="A286">
        <v>19</v>
      </c>
      <c r="B286">
        <v>-169.13499999999999</v>
      </c>
      <c r="C286">
        <v>37</v>
      </c>
      <c r="D286">
        <v>7000</v>
      </c>
      <c r="E286">
        <v>58</v>
      </c>
      <c r="F286">
        <f>[1]!wallScanTrans(B286,G265,H265,I265,L265)+J265</f>
        <v>60.594793058569856</v>
      </c>
      <c r="G286">
        <f t="shared" si="5"/>
        <v>0.11608536235866046</v>
      </c>
    </row>
    <row r="287" spans="1:7">
      <c r="A287">
        <v>20</v>
      </c>
      <c r="B287">
        <v>-169.2</v>
      </c>
      <c r="C287">
        <v>37</v>
      </c>
      <c r="D287">
        <v>7000</v>
      </c>
      <c r="E287">
        <v>57</v>
      </c>
      <c r="F287">
        <f>[1]!wallScanTrans(B287,G265,H265,I265,L265)+J265</f>
        <v>60.226996542542267</v>
      </c>
      <c r="G287">
        <f t="shared" si="5"/>
        <v>0.18269309974701306</v>
      </c>
    </row>
    <row r="288" spans="1:7">
      <c r="A288">
        <v>21</v>
      </c>
      <c r="B288">
        <v>-169.27</v>
      </c>
      <c r="C288">
        <v>36</v>
      </c>
      <c r="D288">
        <v>7000</v>
      </c>
      <c r="E288">
        <v>70</v>
      </c>
      <c r="F288">
        <f>[1]!wallScanTrans(B288,G265,H265,I265,L265)+J265</f>
        <v>60.226996542542267</v>
      </c>
      <c r="G288">
        <f t="shared" si="5"/>
        <v>1.3644513797068687</v>
      </c>
    </row>
    <row r="289" spans="1:7">
      <c r="A289">
        <v>22</v>
      </c>
      <c r="B289">
        <v>-169.33</v>
      </c>
      <c r="C289">
        <v>36</v>
      </c>
      <c r="D289">
        <v>7000</v>
      </c>
      <c r="E289">
        <v>53</v>
      </c>
      <c r="F289">
        <f>[1]!wallScanTrans(B289,G265,H265,I265,L265)+J265</f>
        <v>60.226996542542267</v>
      </c>
      <c r="G289">
        <f t="shared" si="5"/>
        <v>0.98546186841354499</v>
      </c>
    </row>
    <row r="290" spans="1:7">
      <c r="A290">
        <v>23</v>
      </c>
      <c r="B290">
        <v>-169.4</v>
      </c>
      <c r="C290">
        <v>36</v>
      </c>
      <c r="D290">
        <v>7000</v>
      </c>
      <c r="E290">
        <v>64</v>
      </c>
      <c r="F290">
        <f>[1]!wallScanTrans(B290,G265,H265,I265,L265)+J265</f>
        <v>60.226996542542267</v>
      </c>
      <c r="G290">
        <f t="shared" si="5"/>
        <v>0.22243054828106262</v>
      </c>
    </row>
    <row r="291" spans="1:7">
      <c r="A291">
        <v>24</v>
      </c>
      <c r="B291">
        <v>-169.46</v>
      </c>
      <c r="C291">
        <v>37</v>
      </c>
      <c r="D291">
        <v>7000</v>
      </c>
      <c r="E291">
        <v>66</v>
      </c>
      <c r="F291">
        <f>[1]!wallScanTrans(B291,G265,H265,I265,L265)+J265</f>
        <v>60.226996542542267</v>
      </c>
      <c r="G291">
        <f t="shared" si="5"/>
        <v>0.5049631654518022</v>
      </c>
    </row>
    <row r="292" spans="1:7">
      <c r="A292">
        <v>25</v>
      </c>
      <c r="B292">
        <v>-169.53</v>
      </c>
      <c r="C292">
        <v>38</v>
      </c>
      <c r="D292">
        <v>7000</v>
      </c>
      <c r="E292">
        <v>55</v>
      </c>
      <c r="F292">
        <f>[1]!wallScanTrans(B292,G265,H265,I265,L265)+J265</f>
        <v>60.226996542542267</v>
      </c>
      <c r="G292">
        <f t="shared" si="5"/>
        <v>0.4967544155590693</v>
      </c>
    </row>
    <row r="293" spans="1:7">
      <c r="A293">
        <v>26</v>
      </c>
      <c r="B293">
        <v>-169.59</v>
      </c>
      <c r="C293">
        <v>37</v>
      </c>
      <c r="D293">
        <v>7000</v>
      </c>
      <c r="E293">
        <v>59</v>
      </c>
      <c r="F293">
        <f>[1]!wallScanTrans(B293,G265,H265,I265,L265)+J265</f>
        <v>60.226996542542267</v>
      </c>
      <c r="G293">
        <f t="shared" si="5"/>
        <v>2.5517296871367407E-2</v>
      </c>
    </row>
    <row r="294" spans="1:7">
      <c r="A294">
        <v>27</v>
      </c>
      <c r="B294">
        <v>-169.66</v>
      </c>
      <c r="C294">
        <v>37</v>
      </c>
      <c r="D294">
        <v>7000</v>
      </c>
      <c r="E294">
        <v>54</v>
      </c>
      <c r="F294">
        <f>[1]!wallScanTrans(B294,G265,H265,I265,L265)+J265</f>
        <v>60.226996542542267</v>
      </c>
      <c r="G294">
        <f t="shared" si="5"/>
        <v>0.71806455445987682</v>
      </c>
    </row>
    <row r="295" spans="1:7">
      <c r="A295">
        <v>28</v>
      </c>
      <c r="B295">
        <v>-169.72</v>
      </c>
      <c r="C295">
        <v>37</v>
      </c>
      <c r="D295">
        <v>7000</v>
      </c>
      <c r="E295">
        <v>54</v>
      </c>
      <c r="F295">
        <f>[1]!wallScanTrans(B295,G265,H265,I265,L265)+J265</f>
        <v>60.226996542542267</v>
      </c>
      <c r="G295">
        <f t="shared" si="5"/>
        <v>0.71806455445987682</v>
      </c>
    </row>
    <row r="296" spans="1:7">
      <c r="A296">
        <v>29</v>
      </c>
      <c r="B296">
        <v>-169.785</v>
      </c>
      <c r="C296">
        <v>38</v>
      </c>
      <c r="D296">
        <v>7000</v>
      </c>
      <c r="E296">
        <v>62</v>
      </c>
      <c r="F296">
        <f>[1]!wallScanTrans(B296,G265,H265,I265,L265)+J265</f>
        <v>60.226996542542267</v>
      </c>
      <c r="G296">
        <f t="shared" si="5"/>
        <v>5.0702278389630255E-2</v>
      </c>
    </row>
    <row r="297" spans="1:7">
      <c r="A297">
        <v>30</v>
      </c>
      <c r="B297">
        <v>-169.85499999999999</v>
      </c>
      <c r="C297">
        <v>37</v>
      </c>
      <c r="D297">
        <v>7000</v>
      </c>
      <c r="E297">
        <v>61</v>
      </c>
      <c r="F297">
        <f>[1]!wallScanTrans(B297,G265,H265,I265,L265)+J265</f>
        <v>60.226996542542267</v>
      </c>
      <c r="G297">
        <f t="shared" si="5"/>
        <v>9.7956450039608095E-3</v>
      </c>
    </row>
    <row r="298" spans="1:7">
      <c r="A298">
        <v>31</v>
      </c>
      <c r="B298">
        <v>-169.92</v>
      </c>
      <c r="C298">
        <v>37</v>
      </c>
      <c r="D298">
        <v>7000</v>
      </c>
      <c r="E298">
        <v>64</v>
      </c>
      <c r="F298">
        <f>[1]!wallScanTrans(B298,G265,H265,I265,L265)+J265</f>
        <v>60.226996542542267</v>
      </c>
      <c r="G298">
        <f t="shared" si="5"/>
        <v>0.22243054828106262</v>
      </c>
    </row>
    <row r="299" spans="1:7">
      <c r="A299">
        <v>32</v>
      </c>
      <c r="B299">
        <v>-169.98500000000001</v>
      </c>
      <c r="C299">
        <v>37</v>
      </c>
      <c r="D299">
        <v>7000</v>
      </c>
      <c r="E299">
        <v>65</v>
      </c>
      <c r="F299">
        <f>[1]!wallScanTrans(B299,G265,H265,I265,L265)+J265</f>
        <v>60.226996542542267</v>
      </c>
      <c r="G299">
        <f t="shared" si="5"/>
        <v>0.35048556930620728</v>
      </c>
    </row>
    <row r="300" spans="1:7">
      <c r="A300">
        <v>33</v>
      </c>
      <c r="B300">
        <v>-170.04499999999999</v>
      </c>
      <c r="C300">
        <v>37</v>
      </c>
      <c r="D300">
        <v>7000</v>
      </c>
      <c r="E300">
        <v>71</v>
      </c>
      <c r="F300">
        <f>[1]!wallScanTrans(B300,G265,H265,I265,L265)+J265</f>
        <v>60.226996542542267</v>
      </c>
      <c r="G300">
        <f t="shared" si="5"/>
        <v>1.6346141337238913</v>
      </c>
    </row>
    <row r="301" spans="1:7">
      <c r="A301" t="s">
        <v>0</v>
      </c>
    </row>
    <row r="302" spans="1:7">
      <c r="A302" t="s">
        <v>0</v>
      </c>
    </row>
    <row r="303" spans="1:7">
      <c r="A303" t="s">
        <v>0</v>
      </c>
    </row>
    <row r="304" spans="1:7">
      <c r="A304" t="s">
        <v>0</v>
      </c>
    </row>
    <row r="305" spans="1:12">
      <c r="A305" t="s">
        <v>86</v>
      </c>
    </row>
    <row r="306" spans="1:12">
      <c r="A306" t="s">
        <v>2</v>
      </c>
    </row>
    <row r="307" spans="1:12">
      <c r="A307" t="s">
        <v>3</v>
      </c>
    </row>
    <row r="308" spans="1:12">
      <c r="A308" t="s">
        <v>4</v>
      </c>
    </row>
    <row r="309" spans="1:12">
      <c r="A309" t="s">
        <v>5</v>
      </c>
    </row>
    <row r="310" spans="1:12">
      <c r="A310" t="s">
        <v>6</v>
      </c>
    </row>
    <row r="311" spans="1:12">
      <c r="A311" t="s">
        <v>7</v>
      </c>
    </row>
    <row r="312" spans="1:12">
      <c r="A312" t="s">
        <v>87</v>
      </c>
    </row>
    <row r="313" spans="1:12">
      <c r="A313" t="s">
        <v>9</v>
      </c>
    </row>
    <row r="314" spans="1:12">
      <c r="A314" t="s">
        <v>10</v>
      </c>
      <c r="G314" t="s">
        <v>74</v>
      </c>
      <c r="H314" t="s">
        <v>75</v>
      </c>
      <c r="I314" t="s">
        <v>76</v>
      </c>
      <c r="J314" t="s">
        <v>77</v>
      </c>
      <c r="L314" t="s">
        <v>78</v>
      </c>
    </row>
    <row r="315" spans="1:12">
      <c r="A315" t="s">
        <v>11</v>
      </c>
      <c r="G315">
        <v>47.640290729710429</v>
      </c>
      <c r="H315">
        <v>-169.59100860472887</v>
      </c>
      <c r="I315">
        <v>0.13126643454421308</v>
      </c>
      <c r="J315">
        <v>62.378349767609222</v>
      </c>
      <c r="L315">
        <v>90</v>
      </c>
    </row>
    <row r="316" spans="1:12">
      <c r="A316" t="s">
        <v>0</v>
      </c>
    </row>
    <row r="317" spans="1:12">
      <c r="A317" t="s">
        <v>38</v>
      </c>
      <c r="B317" t="s">
        <v>30</v>
      </c>
      <c r="C317" t="s">
        <v>20</v>
      </c>
      <c r="D317" t="s">
        <v>37</v>
      </c>
      <c r="E317" t="s">
        <v>36</v>
      </c>
      <c r="F317" t="s">
        <v>79</v>
      </c>
      <c r="G317" t="s">
        <v>80</v>
      </c>
      <c r="H317" t="s">
        <v>81</v>
      </c>
    </row>
    <row r="318" spans="1:12">
      <c r="A318">
        <v>1</v>
      </c>
      <c r="B318">
        <v>-168.55500000000001</v>
      </c>
      <c r="C318">
        <v>37</v>
      </c>
      <c r="D318">
        <v>7000</v>
      </c>
      <c r="E318">
        <v>92</v>
      </c>
      <c r="F318">
        <f>[1]!wallScanTrans(B318,G315,H315,I315,L315)+J315</f>
        <v>110.01864049731965</v>
      </c>
      <c r="G318">
        <f>(F318-E318)^2/E318</f>
        <v>3.529037014909215</v>
      </c>
      <c r="H318">
        <f>SUM(G318:G350)/(COUNT(G318:G350)-4)</f>
        <v>1.6451327166931091</v>
      </c>
    </row>
    <row r="319" spans="1:12">
      <c r="A319">
        <v>2</v>
      </c>
      <c r="B319">
        <v>-168.62</v>
      </c>
      <c r="C319">
        <v>37</v>
      </c>
      <c r="D319">
        <v>7000</v>
      </c>
      <c r="E319">
        <v>108</v>
      </c>
      <c r="F319">
        <f>[1]!wallScanTrans(B319,G315,H315,I315,L315)+J315</f>
        <v>110.01864049731965</v>
      </c>
      <c r="G319">
        <f t="shared" ref="G319:G350" si="6">(F319-E319)^2/E319</f>
        <v>3.7730643124249362E-2</v>
      </c>
    </row>
    <row r="320" spans="1:12">
      <c r="A320">
        <v>3</v>
      </c>
      <c r="B320">
        <v>-168.69</v>
      </c>
      <c r="C320">
        <v>37</v>
      </c>
      <c r="D320">
        <v>7000</v>
      </c>
      <c r="E320">
        <v>113</v>
      </c>
      <c r="F320">
        <f>[1]!wallScanTrans(B320,G315,H315,I315,L315)+J315</f>
        <v>110.01864049731965</v>
      </c>
      <c r="G320">
        <f t="shared" si="6"/>
        <v>7.8659331718782421E-2</v>
      </c>
    </row>
    <row r="321" spans="1:7">
      <c r="A321">
        <v>4</v>
      </c>
      <c r="B321">
        <v>-168.755</v>
      </c>
      <c r="C321">
        <v>37</v>
      </c>
      <c r="D321">
        <v>7000</v>
      </c>
      <c r="E321">
        <v>92</v>
      </c>
      <c r="F321">
        <f>[1]!wallScanTrans(B321,G315,H315,I315,L315)+J315</f>
        <v>110.01864049731965</v>
      </c>
      <c r="G321">
        <f t="shared" si="6"/>
        <v>3.529037014909215</v>
      </c>
    </row>
    <row r="322" spans="1:7">
      <c r="A322">
        <v>5</v>
      </c>
      <c r="B322">
        <v>-168.815</v>
      </c>
      <c r="C322">
        <v>36</v>
      </c>
      <c r="D322">
        <v>7000</v>
      </c>
      <c r="E322">
        <v>87</v>
      </c>
      <c r="F322">
        <f>[1]!wallScanTrans(B322,G315,H315,I315,L315)+J315</f>
        <v>110.01864049731965</v>
      </c>
      <c r="G322">
        <f t="shared" si="6"/>
        <v>6.0903196591361413</v>
      </c>
    </row>
    <row r="323" spans="1:7">
      <c r="A323">
        <v>6</v>
      </c>
      <c r="B323">
        <v>-168.89</v>
      </c>
      <c r="C323">
        <v>35</v>
      </c>
      <c r="D323">
        <v>7000</v>
      </c>
      <c r="E323">
        <v>99</v>
      </c>
      <c r="F323">
        <f>[1]!wallScanTrans(B323,G315,H315,I315,L315)+J315</f>
        <v>110.01864049731965</v>
      </c>
      <c r="G323">
        <f t="shared" si="6"/>
        <v>1.2263680647391177</v>
      </c>
    </row>
    <row r="324" spans="1:7">
      <c r="A324">
        <v>7</v>
      </c>
      <c r="B324">
        <v>-168.95</v>
      </c>
      <c r="C324">
        <v>37</v>
      </c>
      <c r="D324">
        <v>7000</v>
      </c>
      <c r="E324">
        <v>115</v>
      </c>
      <c r="F324">
        <f>[1]!wallScanTrans(B324,G315,H315,I315,L315)+J315</f>
        <v>110.01864049731965</v>
      </c>
      <c r="G324">
        <f t="shared" si="6"/>
        <v>0.21577341299951136</v>
      </c>
    </row>
    <row r="325" spans="1:7">
      <c r="A325">
        <v>8</v>
      </c>
      <c r="B325">
        <v>-169.01499999999999</v>
      </c>
      <c r="C325">
        <v>36</v>
      </c>
      <c r="D325">
        <v>7000</v>
      </c>
      <c r="E325">
        <v>115</v>
      </c>
      <c r="F325">
        <f>[1]!wallScanTrans(B325,G315,H315,I315,L315)+J315</f>
        <v>110.01864049731965</v>
      </c>
      <c r="G325">
        <f t="shared" si="6"/>
        <v>0.21577341299951136</v>
      </c>
    </row>
    <row r="326" spans="1:7">
      <c r="A326">
        <v>9</v>
      </c>
      <c r="B326">
        <v>-169.08500000000001</v>
      </c>
      <c r="C326">
        <v>36</v>
      </c>
      <c r="D326">
        <v>7000</v>
      </c>
      <c r="E326">
        <v>130</v>
      </c>
      <c r="F326">
        <f>[1]!wallScanTrans(B326,G315,H315,I315,L315)+J315</f>
        <v>110.01864049731965</v>
      </c>
      <c r="G326">
        <f t="shared" si="6"/>
        <v>3.0711902121181098</v>
      </c>
    </row>
    <row r="327" spans="1:7">
      <c r="A327">
        <v>10</v>
      </c>
      <c r="B327">
        <v>-169.15</v>
      </c>
      <c r="C327">
        <v>37</v>
      </c>
      <c r="D327">
        <v>7000</v>
      </c>
      <c r="E327">
        <v>115</v>
      </c>
      <c r="F327">
        <f>[1]!wallScanTrans(B327,G315,H315,I315,L315)+J315</f>
        <v>110.01864049731965</v>
      </c>
      <c r="G327">
        <f t="shared" si="6"/>
        <v>0.21577341299951136</v>
      </c>
    </row>
    <row r="328" spans="1:7">
      <c r="A328">
        <v>11</v>
      </c>
      <c r="B328">
        <v>-169.21</v>
      </c>
      <c r="C328">
        <v>36</v>
      </c>
      <c r="D328">
        <v>7000</v>
      </c>
      <c r="E328">
        <v>148</v>
      </c>
      <c r="F328">
        <f>[1]!wallScanTrans(B328,G315,H315,I315,L315)+J315</f>
        <v>110.01864049731965</v>
      </c>
      <c r="G328">
        <f t="shared" si="6"/>
        <v>9.7471869572422083</v>
      </c>
    </row>
    <row r="329" spans="1:7">
      <c r="A329">
        <v>12</v>
      </c>
      <c r="B329">
        <v>-169.27500000000001</v>
      </c>
      <c r="C329">
        <v>37</v>
      </c>
      <c r="D329">
        <v>7000</v>
      </c>
      <c r="E329">
        <v>109</v>
      </c>
      <c r="F329">
        <f>[1]!wallScanTrans(B329,G315,H315,I315,L315)+J315</f>
        <v>110.01864049731965</v>
      </c>
      <c r="G329">
        <f t="shared" si="6"/>
        <v>9.51952718146447E-3</v>
      </c>
    </row>
    <row r="330" spans="1:7">
      <c r="A330">
        <v>13</v>
      </c>
      <c r="B330">
        <v>-169.345</v>
      </c>
      <c r="C330">
        <v>37</v>
      </c>
      <c r="D330">
        <v>7000</v>
      </c>
      <c r="E330">
        <v>125</v>
      </c>
      <c r="F330">
        <f>[1]!wallScanTrans(B330,G315,H315,I315,L315)+J315</f>
        <v>110.01864049731965</v>
      </c>
      <c r="G330">
        <f t="shared" si="6"/>
        <v>1.7955290603884062</v>
      </c>
    </row>
    <row r="331" spans="1:7">
      <c r="A331">
        <v>14</v>
      </c>
      <c r="B331">
        <v>-169.405</v>
      </c>
      <c r="C331">
        <v>37</v>
      </c>
      <c r="D331">
        <v>7000</v>
      </c>
      <c r="E331">
        <v>136</v>
      </c>
      <c r="F331">
        <f>[1]!wallScanTrans(B331,G315,H315,I315,L315)+J315</f>
        <v>110.01864049731965</v>
      </c>
      <c r="G331">
        <f t="shared" si="6"/>
        <v>4.9634635412317536</v>
      </c>
    </row>
    <row r="332" spans="1:7">
      <c r="A332">
        <v>15</v>
      </c>
      <c r="B332">
        <v>-169.47</v>
      </c>
      <c r="C332">
        <v>37</v>
      </c>
      <c r="D332">
        <v>7000</v>
      </c>
      <c r="E332">
        <v>105</v>
      </c>
      <c r="F332">
        <f>[1]!wallScanTrans(B332,G315,H315,I315,L315)+J315</f>
        <v>110.01864049731965</v>
      </c>
      <c r="G332">
        <f t="shared" si="6"/>
        <v>0.23987383277463656</v>
      </c>
    </row>
    <row r="333" spans="1:7">
      <c r="A333">
        <v>16</v>
      </c>
      <c r="B333">
        <v>-169.54</v>
      </c>
      <c r="C333">
        <v>37</v>
      </c>
      <c r="D333">
        <v>7000</v>
      </c>
      <c r="E333">
        <v>99</v>
      </c>
      <c r="F333">
        <f>[1]!wallScanTrans(B333,G315,H315,I315,L315)+J315</f>
        <v>105.18534229332101</v>
      </c>
      <c r="G333">
        <f t="shared" si="6"/>
        <v>0.3864490836923804</v>
      </c>
    </row>
    <row r="334" spans="1:7">
      <c r="A334">
        <v>17</v>
      </c>
      <c r="B334">
        <v>-169.59</v>
      </c>
      <c r="C334">
        <v>37</v>
      </c>
      <c r="D334">
        <v>7000</v>
      </c>
      <c r="E334">
        <v>91</v>
      </c>
      <c r="F334">
        <f>[1]!wallScanTrans(B334,G315,H315,I315,L315)+J315</f>
        <v>86.713356943554373</v>
      </c>
      <c r="G334">
        <f t="shared" si="6"/>
        <v>0.20192646915795059</v>
      </c>
    </row>
    <row r="335" spans="1:7">
      <c r="A335">
        <v>18</v>
      </c>
      <c r="B335">
        <v>-169.66499999999999</v>
      </c>
      <c r="C335">
        <v>37</v>
      </c>
      <c r="D335">
        <v>7000</v>
      </c>
      <c r="E335">
        <v>58</v>
      </c>
      <c r="F335">
        <f>[1]!wallScanTrans(B335,G315,H315,I315,L315)+J315</f>
        <v>63.358460122186194</v>
      </c>
      <c r="G335">
        <f t="shared" si="6"/>
        <v>0.49505336001827044</v>
      </c>
    </row>
    <row r="336" spans="1:7">
      <c r="A336">
        <v>19</v>
      </c>
      <c r="B336">
        <v>-169.73500000000001</v>
      </c>
      <c r="C336">
        <v>37</v>
      </c>
      <c r="D336">
        <v>7000</v>
      </c>
      <c r="E336">
        <v>69</v>
      </c>
      <c r="F336">
        <f>[1]!wallScanTrans(B336,G315,H315,I315,L315)+J315</f>
        <v>62.378349767609222</v>
      </c>
      <c r="G336">
        <f t="shared" si="6"/>
        <v>0.63545292463943248</v>
      </c>
    </row>
    <row r="337" spans="1:7">
      <c r="A337">
        <v>20</v>
      </c>
      <c r="B337">
        <v>-169.8</v>
      </c>
      <c r="C337">
        <v>37</v>
      </c>
      <c r="D337">
        <v>7000</v>
      </c>
      <c r="E337">
        <v>67</v>
      </c>
      <c r="F337">
        <f>[1]!wallScanTrans(B337,G315,H315,I315,L315)+J315</f>
        <v>62.378349767609222</v>
      </c>
      <c r="G337">
        <f t="shared" si="6"/>
        <v>0.31880075926205564</v>
      </c>
    </row>
    <row r="338" spans="1:7">
      <c r="A338">
        <v>21</v>
      </c>
      <c r="B338">
        <v>-169.86</v>
      </c>
      <c r="C338">
        <v>36</v>
      </c>
      <c r="D338">
        <v>7000</v>
      </c>
      <c r="E338">
        <v>65</v>
      </c>
      <c r="F338">
        <f>[1]!wallScanTrans(B338,G315,H315,I315,L315)+J315</f>
        <v>62.378349767609222</v>
      </c>
      <c r="G338">
        <f t="shared" si="6"/>
        <v>0.10573922986145566</v>
      </c>
    </row>
    <row r="339" spans="1:7">
      <c r="A339">
        <v>22</v>
      </c>
      <c r="B339">
        <v>-169.935</v>
      </c>
      <c r="C339">
        <v>36</v>
      </c>
      <c r="D339">
        <v>7000</v>
      </c>
      <c r="E339">
        <v>56</v>
      </c>
      <c r="F339">
        <f>[1]!wallScanTrans(B339,G315,H315,I315,L315)+J315</f>
        <v>62.378349767609222</v>
      </c>
      <c r="G339">
        <f t="shared" si="6"/>
        <v>0.72648831710643968</v>
      </c>
    </row>
    <row r="340" spans="1:7">
      <c r="A340">
        <v>23</v>
      </c>
      <c r="B340">
        <v>-169.995</v>
      </c>
      <c r="C340">
        <v>36</v>
      </c>
      <c r="D340">
        <v>7000</v>
      </c>
      <c r="E340">
        <v>67</v>
      </c>
      <c r="F340">
        <f>[1]!wallScanTrans(B340,G315,H315,I315,L315)+J315</f>
        <v>62.378349767609222</v>
      </c>
      <c r="G340">
        <f t="shared" si="6"/>
        <v>0.31880075926205564</v>
      </c>
    </row>
    <row r="341" spans="1:7">
      <c r="A341">
        <v>24</v>
      </c>
      <c r="B341">
        <v>-170.04499999999999</v>
      </c>
      <c r="C341">
        <v>37</v>
      </c>
      <c r="D341">
        <v>7000</v>
      </c>
      <c r="E341">
        <v>72</v>
      </c>
      <c r="F341">
        <f>[1]!wallScanTrans(B341,G315,H315,I315,L315)+J315</f>
        <v>62.378349767609222</v>
      </c>
      <c r="G341">
        <f t="shared" si="6"/>
        <v>1.2857799054786876</v>
      </c>
    </row>
    <row r="342" spans="1:7">
      <c r="A342">
        <v>25</v>
      </c>
      <c r="B342">
        <v>-170.125</v>
      </c>
      <c r="C342">
        <v>37</v>
      </c>
      <c r="D342">
        <v>7000</v>
      </c>
      <c r="E342">
        <v>63</v>
      </c>
      <c r="F342">
        <f>[1]!wallScanTrans(B342,G315,H315,I315,L315)+J315</f>
        <v>62.378349767609222</v>
      </c>
      <c r="G342">
        <f t="shared" si="6"/>
        <v>6.1341112925636151E-3</v>
      </c>
    </row>
    <row r="343" spans="1:7">
      <c r="A343">
        <v>26</v>
      </c>
      <c r="B343">
        <v>-170.19</v>
      </c>
      <c r="C343">
        <v>36</v>
      </c>
      <c r="D343">
        <v>7000</v>
      </c>
      <c r="E343">
        <v>76</v>
      </c>
      <c r="F343">
        <f>[1]!wallScanTrans(B343,G315,H315,I315,L315)+J315</f>
        <v>62.378349767609222</v>
      </c>
      <c r="G343">
        <f t="shared" si="6"/>
        <v>2.4414388822841016</v>
      </c>
    </row>
    <row r="344" spans="1:7">
      <c r="A344">
        <v>27</v>
      </c>
      <c r="B344">
        <v>-170.26</v>
      </c>
      <c r="C344">
        <v>37</v>
      </c>
      <c r="D344">
        <v>7000</v>
      </c>
      <c r="E344">
        <v>52</v>
      </c>
      <c r="F344">
        <f>[1]!wallScanTrans(B344,G315,H315,I315,L315)+J315</f>
        <v>62.378349767609222</v>
      </c>
      <c r="G344">
        <f t="shared" si="6"/>
        <v>2.0713489211314307</v>
      </c>
    </row>
    <row r="345" spans="1:7">
      <c r="A345">
        <v>28</v>
      </c>
      <c r="B345">
        <v>-170.315</v>
      </c>
      <c r="C345">
        <v>38</v>
      </c>
      <c r="D345">
        <v>7000</v>
      </c>
      <c r="E345">
        <v>61</v>
      </c>
      <c r="F345">
        <f>[1]!wallScanTrans(B345,G315,H315,I315,L315)+J315</f>
        <v>62.378349767609222</v>
      </c>
      <c r="G345">
        <f t="shared" si="6"/>
        <v>3.1145050522432747E-2</v>
      </c>
    </row>
    <row r="346" spans="1:7">
      <c r="A346">
        <v>29</v>
      </c>
      <c r="B346">
        <v>-170.38499999999999</v>
      </c>
      <c r="C346">
        <v>37</v>
      </c>
      <c r="D346">
        <v>7000</v>
      </c>
      <c r="E346">
        <v>61</v>
      </c>
      <c r="F346">
        <f>[1]!wallScanTrans(B346,G315,H315,I315,L315)+J315</f>
        <v>62.378349767609222</v>
      </c>
      <c r="G346">
        <f t="shared" si="6"/>
        <v>3.1145050522432747E-2</v>
      </c>
    </row>
    <row r="347" spans="1:7">
      <c r="A347">
        <v>30</v>
      </c>
      <c r="B347">
        <v>-170.435</v>
      </c>
      <c r="C347">
        <v>37</v>
      </c>
      <c r="D347">
        <v>7000</v>
      </c>
      <c r="E347">
        <v>54</v>
      </c>
      <c r="F347">
        <f>[1]!wallScanTrans(B347,G315,H315,I315,L315)+J315</f>
        <v>62.378349767609222</v>
      </c>
      <c r="G347">
        <f t="shared" si="6"/>
        <v>1.2999397190443984</v>
      </c>
    </row>
    <row r="348" spans="1:7">
      <c r="A348">
        <v>31</v>
      </c>
      <c r="B348">
        <v>-170.51499999999999</v>
      </c>
      <c r="C348">
        <v>37</v>
      </c>
      <c r="D348">
        <v>7000</v>
      </c>
      <c r="E348">
        <v>71</v>
      </c>
      <c r="F348">
        <f>[1]!wallScanTrans(B348,G315,H315,I315,L315)+J315</f>
        <v>62.378349767609222</v>
      </c>
      <c r="G348">
        <f t="shared" si="6"/>
        <v>1.0469415877420274</v>
      </c>
    </row>
    <row r="349" spans="1:7">
      <c r="A349">
        <v>32</v>
      </c>
      <c r="B349">
        <v>-170.58</v>
      </c>
      <c r="C349">
        <v>36</v>
      </c>
      <c r="D349">
        <v>7000</v>
      </c>
      <c r="E349">
        <v>64</v>
      </c>
      <c r="F349">
        <f>[1]!wallScanTrans(B349,G315,H315,I315,L315)+J315</f>
        <v>62.378349767609222</v>
      </c>
      <c r="G349">
        <f t="shared" si="6"/>
        <v>4.1089835565829104E-2</v>
      </c>
    </row>
    <row r="350" spans="1:7">
      <c r="A350">
        <v>33</v>
      </c>
      <c r="B350">
        <v>-170.64500000000001</v>
      </c>
      <c r="C350">
        <v>36</v>
      </c>
      <c r="D350">
        <v>7000</v>
      </c>
      <c r="E350">
        <v>54</v>
      </c>
      <c r="F350">
        <f>[1]!wallScanTrans(B350,G315,H315,I315,L315)+J315</f>
        <v>62.378349767609222</v>
      </c>
      <c r="G350">
        <f t="shared" si="6"/>
        <v>1.2999397190443984</v>
      </c>
    </row>
    <row r="351" spans="1:7">
      <c r="A351" t="s">
        <v>0</v>
      </c>
    </row>
    <row r="352" spans="1:7">
      <c r="A352" t="s">
        <v>0</v>
      </c>
    </row>
    <row r="353" spans="1:12">
      <c r="A353" t="s">
        <v>0</v>
      </c>
    </row>
    <row r="354" spans="1:12">
      <c r="A354" t="s">
        <v>0</v>
      </c>
    </row>
    <row r="355" spans="1:12">
      <c r="A355" t="s">
        <v>88</v>
      </c>
    </row>
    <row r="356" spans="1:12">
      <c r="A356" t="s">
        <v>2</v>
      </c>
    </row>
    <row r="357" spans="1:12">
      <c r="A357" t="s">
        <v>3</v>
      </c>
    </row>
    <row r="358" spans="1:12">
      <c r="A358" t="s">
        <v>4</v>
      </c>
    </row>
    <row r="359" spans="1:12">
      <c r="A359" t="s">
        <v>5</v>
      </c>
    </row>
    <row r="360" spans="1:12">
      <c r="A360" t="s">
        <v>6</v>
      </c>
    </row>
    <row r="361" spans="1:12">
      <c r="A361" t="s">
        <v>7</v>
      </c>
    </row>
    <row r="362" spans="1:12">
      <c r="A362" t="s">
        <v>89</v>
      </c>
    </row>
    <row r="363" spans="1:12">
      <c r="A363" t="s">
        <v>9</v>
      </c>
    </row>
    <row r="364" spans="1:12">
      <c r="A364" t="s">
        <v>10</v>
      </c>
      <c r="G364" t="s">
        <v>74</v>
      </c>
      <c r="H364" t="s">
        <v>75</v>
      </c>
      <c r="I364" t="s">
        <v>76</v>
      </c>
      <c r="J364" t="s">
        <v>77</v>
      </c>
      <c r="L364" t="s">
        <v>78</v>
      </c>
    </row>
    <row r="365" spans="1:12">
      <c r="A365" t="s">
        <v>11</v>
      </c>
      <c r="G365">
        <v>98.940025649430567</v>
      </c>
      <c r="H365">
        <v>-168.75751284930951</v>
      </c>
      <c r="I365">
        <v>0.48247680031891116</v>
      </c>
      <c r="J365">
        <v>61.178649678055898</v>
      </c>
      <c r="L365">
        <v>90</v>
      </c>
    </row>
    <row r="366" spans="1:12">
      <c r="A366" t="s">
        <v>0</v>
      </c>
    </row>
    <row r="367" spans="1:12">
      <c r="A367" t="s">
        <v>38</v>
      </c>
      <c r="B367" t="s">
        <v>30</v>
      </c>
      <c r="C367" t="s">
        <v>20</v>
      </c>
      <c r="D367" t="s">
        <v>37</v>
      </c>
      <c r="E367" t="s">
        <v>36</v>
      </c>
      <c r="F367" t="s">
        <v>79</v>
      </c>
      <c r="G367" t="s">
        <v>80</v>
      </c>
      <c r="H367" t="s">
        <v>81</v>
      </c>
    </row>
    <row r="368" spans="1:12">
      <c r="A368">
        <v>1</v>
      </c>
      <c r="B368">
        <v>-167.815</v>
      </c>
      <c r="C368">
        <v>37</v>
      </c>
      <c r="D368">
        <v>7000</v>
      </c>
      <c r="E368">
        <v>173</v>
      </c>
      <c r="F368">
        <f>[1]!wallScanTrans(B368,G365,H365,I365,L365)+J365</f>
        <v>160.11867532748647</v>
      </c>
      <c r="G368">
        <f>(F368-E368)^2/E368</f>
        <v>0.95912442380754781</v>
      </c>
      <c r="H368">
        <f>SUM(G368:G400)/(COUNT(G368:G400)-4)</f>
        <v>0.79865057530123429</v>
      </c>
    </row>
    <row r="369" spans="1:7">
      <c r="A369">
        <v>2</v>
      </c>
      <c r="B369">
        <v>-167.9</v>
      </c>
      <c r="C369">
        <v>37</v>
      </c>
      <c r="D369">
        <v>7000</v>
      </c>
      <c r="E369">
        <v>161</v>
      </c>
      <c r="F369">
        <f>[1]!wallScanTrans(B369,G365,H365,I365,L365)+J365</f>
        <v>160.11867532748647</v>
      </c>
      <c r="G369">
        <f t="shared" ref="G369:G400" si="7">(F369-E369)^2/E369</f>
        <v>4.8244296793855806E-3</v>
      </c>
    </row>
    <row r="370" spans="1:7">
      <c r="A370">
        <v>3</v>
      </c>
      <c r="B370">
        <v>-167.97</v>
      </c>
      <c r="C370">
        <v>37</v>
      </c>
      <c r="D370">
        <v>7000</v>
      </c>
      <c r="E370">
        <v>171</v>
      </c>
      <c r="F370">
        <f>[1]!wallScanTrans(B370,G365,H365,I365,L365)+J365</f>
        <v>160.11867532748647</v>
      </c>
      <c r="G370">
        <f t="shared" si="7"/>
        <v>0.69241652999211489</v>
      </c>
    </row>
    <row r="371" spans="1:7">
      <c r="A371">
        <v>4</v>
      </c>
      <c r="B371">
        <v>-168.035</v>
      </c>
      <c r="C371">
        <v>36</v>
      </c>
      <c r="D371">
        <v>7000</v>
      </c>
      <c r="E371">
        <v>156</v>
      </c>
      <c r="F371">
        <f>[1]!wallScanTrans(B371,G365,H365,I365,L365)+J365</f>
        <v>160.11867532748647</v>
      </c>
      <c r="G371">
        <f t="shared" si="7"/>
        <v>0.10874029777721662</v>
      </c>
    </row>
    <row r="372" spans="1:7">
      <c r="A372">
        <v>5</v>
      </c>
      <c r="B372">
        <v>-168.08500000000001</v>
      </c>
      <c r="C372">
        <v>37</v>
      </c>
      <c r="D372">
        <v>7000</v>
      </c>
      <c r="E372">
        <v>133</v>
      </c>
      <c r="F372">
        <f>[1]!wallScanTrans(B372,G365,H365,I365,L365)+J365</f>
        <v>160.11867532748647</v>
      </c>
      <c r="G372">
        <f t="shared" si="7"/>
        <v>5.52949286855356</v>
      </c>
    </row>
    <row r="373" spans="1:7">
      <c r="A373">
        <v>6</v>
      </c>
      <c r="B373">
        <v>-168.155</v>
      </c>
      <c r="C373">
        <v>36</v>
      </c>
      <c r="D373">
        <v>7000</v>
      </c>
      <c r="E373">
        <v>149</v>
      </c>
      <c r="F373">
        <f>[1]!wallScanTrans(B373,G365,H365,I365,L365)+J365</f>
        <v>160.11867532748647</v>
      </c>
      <c r="G373">
        <f t="shared" si="7"/>
        <v>0.82969759085943884</v>
      </c>
    </row>
    <row r="374" spans="1:7">
      <c r="A374">
        <v>7</v>
      </c>
      <c r="B374">
        <v>-168.22499999999999</v>
      </c>
      <c r="C374">
        <v>36</v>
      </c>
      <c r="D374">
        <v>7000</v>
      </c>
      <c r="E374">
        <v>161</v>
      </c>
      <c r="F374">
        <f>[1]!wallScanTrans(B374,G365,H365,I365,L365)+J365</f>
        <v>160.11867532748647</v>
      </c>
      <c r="G374">
        <f t="shared" si="7"/>
        <v>4.8244296793855806E-3</v>
      </c>
    </row>
    <row r="375" spans="1:7">
      <c r="A375">
        <v>8</v>
      </c>
      <c r="B375">
        <v>-168.29499999999999</v>
      </c>
      <c r="C375">
        <v>36</v>
      </c>
      <c r="D375">
        <v>7000</v>
      </c>
      <c r="E375">
        <v>175</v>
      </c>
      <c r="F375">
        <f>[1]!wallScanTrans(B375,G365,H365,I365,L365)+J365</f>
        <v>160.11867532748647</v>
      </c>
      <c r="G375">
        <f t="shared" si="7"/>
        <v>1.2654504229071992</v>
      </c>
    </row>
    <row r="376" spans="1:7">
      <c r="A376">
        <v>9</v>
      </c>
      <c r="B376">
        <v>-168.36</v>
      </c>
      <c r="C376">
        <v>36</v>
      </c>
      <c r="D376">
        <v>7000</v>
      </c>
      <c r="E376">
        <v>172</v>
      </c>
      <c r="F376">
        <f>[1]!wallScanTrans(B376,G365,H365,I365,L365)+J365</f>
        <v>160.11867532748647</v>
      </c>
      <c r="G376">
        <f t="shared" si="7"/>
        <v>0.82073183705627162</v>
      </c>
    </row>
    <row r="377" spans="1:7">
      <c r="A377">
        <v>10</v>
      </c>
      <c r="B377">
        <v>-168.42500000000001</v>
      </c>
      <c r="C377">
        <v>36</v>
      </c>
      <c r="D377">
        <v>7000</v>
      </c>
      <c r="E377">
        <v>157</v>
      </c>
      <c r="F377">
        <f>[1]!wallScanTrans(B377,G365,H365,I365,L365)+J365</f>
        <v>160.08687525821503</v>
      </c>
      <c r="G377">
        <f t="shared" si="7"/>
        <v>6.069298636802619E-2</v>
      </c>
    </row>
    <row r="378" spans="1:7">
      <c r="A378">
        <v>11</v>
      </c>
      <c r="B378">
        <v>-168.49</v>
      </c>
      <c r="C378">
        <v>36</v>
      </c>
      <c r="D378">
        <v>7000</v>
      </c>
      <c r="E378">
        <v>146</v>
      </c>
      <c r="F378">
        <f>[1]!wallScanTrans(B378,G365,H365,I365,L365)+J365</f>
        <v>157.81319238016229</v>
      </c>
      <c r="G378">
        <f t="shared" si="7"/>
        <v>0.95583228911455087</v>
      </c>
    </row>
    <row r="379" spans="1:7">
      <c r="A379">
        <v>12</v>
      </c>
      <c r="B379">
        <v>-168.54499999999999</v>
      </c>
      <c r="C379">
        <v>37</v>
      </c>
      <c r="D379">
        <v>7000</v>
      </c>
      <c r="E379">
        <v>179</v>
      </c>
      <c r="F379">
        <f>[1]!wallScanTrans(B379,G365,H365,I365,L365)+J365</f>
        <v>153.08411169061731</v>
      </c>
      <c r="G379">
        <f t="shared" si="7"/>
        <v>3.7521411556670312</v>
      </c>
    </row>
    <row r="380" spans="1:7">
      <c r="A380">
        <v>13</v>
      </c>
      <c r="B380">
        <v>-168.61500000000001</v>
      </c>
      <c r="C380">
        <v>36</v>
      </c>
      <c r="D380">
        <v>7000</v>
      </c>
      <c r="E380">
        <v>149</v>
      </c>
      <c r="F380">
        <f>[1]!wallScanTrans(B380,G365,H365,I365,L365)+J365</f>
        <v>143.34627296425117</v>
      </c>
      <c r="G380">
        <f t="shared" si="7"/>
        <v>0.21452771405877349</v>
      </c>
    </row>
    <row r="381" spans="1:7">
      <c r="A381">
        <v>14</v>
      </c>
      <c r="B381">
        <v>-168.67</v>
      </c>
      <c r="C381">
        <v>36</v>
      </c>
      <c r="D381">
        <v>7000</v>
      </c>
      <c r="E381">
        <v>123</v>
      </c>
      <c r="F381">
        <f>[1]!wallScanTrans(B381,G365,H365,I365,L365)+J365</f>
        <v>132.77303565523158</v>
      </c>
      <c r="G381">
        <f t="shared" si="7"/>
        <v>0.77652216193843715</v>
      </c>
    </row>
    <row r="382" spans="1:7">
      <c r="A382">
        <v>15</v>
      </c>
      <c r="B382">
        <v>-168.75</v>
      </c>
      <c r="C382">
        <v>37</v>
      </c>
      <c r="D382">
        <v>7000</v>
      </c>
      <c r="E382">
        <v>107</v>
      </c>
      <c r="F382">
        <f>[1]!wallScanTrans(B382,G365,H365,I365,L365)+J365</f>
        <v>112.80346200644149</v>
      </c>
      <c r="G382">
        <f t="shared" si="7"/>
        <v>0.31476795570289634</v>
      </c>
    </row>
    <row r="383" spans="1:7">
      <c r="A383">
        <v>16</v>
      </c>
      <c r="B383">
        <v>-168.81</v>
      </c>
      <c r="C383">
        <v>37</v>
      </c>
      <c r="D383">
        <v>7000</v>
      </c>
      <c r="E383">
        <v>101</v>
      </c>
      <c r="F383">
        <f>[1]!wallScanTrans(B383,G365,H365,I365,L365)+J365</f>
        <v>96.597862180024862</v>
      </c>
      <c r="G383">
        <f t="shared" si="7"/>
        <v>0.19186947906985607</v>
      </c>
    </row>
    <row r="384" spans="1:7">
      <c r="A384">
        <v>17</v>
      </c>
      <c r="B384">
        <v>-168.87</v>
      </c>
      <c r="C384">
        <v>37</v>
      </c>
      <c r="D384">
        <v>7000</v>
      </c>
      <c r="E384">
        <v>85</v>
      </c>
      <c r="F384">
        <f>[1]!wallScanTrans(B384,G365,H365,I365,L365)+J365</f>
        <v>83.404495426435659</v>
      </c>
      <c r="G384">
        <f t="shared" si="7"/>
        <v>2.9948645226643877E-2</v>
      </c>
    </row>
    <row r="385" spans="1:7">
      <c r="A385">
        <v>18</v>
      </c>
      <c r="B385">
        <v>-168.94</v>
      </c>
      <c r="C385">
        <v>37</v>
      </c>
      <c r="D385">
        <v>7000</v>
      </c>
      <c r="E385">
        <v>72</v>
      </c>
      <c r="F385">
        <f>[1]!wallScanTrans(B385,G365,H365,I365,L365)+J365</f>
        <v>71.880003322079375</v>
      </c>
      <c r="G385">
        <f t="shared" si="7"/>
        <v>1.9998892655536391E-4</v>
      </c>
    </row>
    <row r="386" spans="1:7">
      <c r="A386">
        <v>19</v>
      </c>
      <c r="B386">
        <v>-169</v>
      </c>
      <c r="C386">
        <v>38</v>
      </c>
      <c r="D386">
        <v>7000</v>
      </c>
      <c r="E386">
        <v>65</v>
      </c>
      <c r="F386">
        <f>[1]!wallScanTrans(B386,G365,H365,I365,L365)+J365</f>
        <v>65.317097896769411</v>
      </c>
      <c r="G386">
        <f t="shared" si="7"/>
        <v>1.5469396328551403E-3</v>
      </c>
    </row>
    <row r="387" spans="1:7">
      <c r="A387">
        <v>20</v>
      </c>
      <c r="B387">
        <v>-169.07499999999999</v>
      </c>
      <c r="C387">
        <v>35</v>
      </c>
      <c r="D387">
        <v>7000</v>
      </c>
      <c r="E387">
        <v>65</v>
      </c>
      <c r="F387">
        <f>[1]!wallScanTrans(B387,G365,H365,I365,L365)+J365</f>
        <v>61.416890534929173</v>
      </c>
      <c r="G387">
        <f t="shared" si="7"/>
        <v>0.19751805290277147</v>
      </c>
    </row>
    <row r="388" spans="1:7">
      <c r="A388">
        <v>21</v>
      </c>
      <c r="B388">
        <v>-169.13499999999999</v>
      </c>
      <c r="C388">
        <v>37</v>
      </c>
      <c r="D388">
        <v>7000</v>
      </c>
      <c r="E388">
        <v>69</v>
      </c>
      <c r="F388">
        <f>[1]!wallScanTrans(B388,G365,H365,I365,L365)+J365</f>
        <v>61.178649678055898</v>
      </c>
      <c r="G388">
        <f t="shared" si="7"/>
        <v>0.88657276606630597</v>
      </c>
    </row>
    <row r="389" spans="1:7">
      <c r="A389">
        <v>22</v>
      </c>
      <c r="B389">
        <v>-169.2</v>
      </c>
      <c r="C389">
        <v>37</v>
      </c>
      <c r="D389">
        <v>7000</v>
      </c>
      <c r="E389">
        <v>63</v>
      </c>
      <c r="F389">
        <f>[1]!wallScanTrans(B389,G365,H365,I365,L365)+J365</f>
        <v>61.178649678055898</v>
      </c>
      <c r="G389">
        <f t="shared" si="7"/>
        <v>5.2655825321363259E-2</v>
      </c>
    </row>
    <row r="390" spans="1:7">
      <c r="A390">
        <v>23</v>
      </c>
      <c r="B390">
        <v>-169.255</v>
      </c>
      <c r="C390">
        <v>37</v>
      </c>
      <c r="D390">
        <v>7000</v>
      </c>
      <c r="E390">
        <v>60</v>
      </c>
      <c r="F390">
        <f>[1]!wallScanTrans(B390,G365,H365,I365,L365)+J365</f>
        <v>61.178649678055898</v>
      </c>
      <c r="G390">
        <f t="shared" si="7"/>
        <v>2.3153584393021186E-2</v>
      </c>
    </row>
    <row r="391" spans="1:7">
      <c r="A391">
        <v>24</v>
      </c>
      <c r="B391">
        <v>-169.33</v>
      </c>
      <c r="C391">
        <v>36</v>
      </c>
      <c r="D391">
        <v>7000</v>
      </c>
      <c r="E391">
        <v>71</v>
      </c>
      <c r="F391">
        <f>[1]!wallScanTrans(B391,G365,H365,I365,L365)+J365</f>
        <v>61.178649678055898</v>
      </c>
      <c r="G391">
        <f t="shared" si="7"/>
        <v>1.3585763682584722</v>
      </c>
    </row>
    <row r="392" spans="1:7">
      <c r="A392">
        <v>25</v>
      </c>
      <c r="B392">
        <v>-169.4</v>
      </c>
      <c r="C392">
        <v>37</v>
      </c>
      <c r="D392">
        <v>7000</v>
      </c>
      <c r="E392">
        <v>55</v>
      </c>
      <c r="F392">
        <f>[1]!wallScanTrans(B392,G365,H365,I365,L365)+J365</f>
        <v>61.178649678055898</v>
      </c>
      <c r="G392">
        <f t="shared" si="7"/>
        <v>0.6941038517116408</v>
      </c>
    </row>
    <row r="393" spans="1:7">
      <c r="A393">
        <v>26</v>
      </c>
      <c r="B393">
        <v>-169.46</v>
      </c>
      <c r="C393">
        <v>36</v>
      </c>
      <c r="D393">
        <v>7000</v>
      </c>
      <c r="E393">
        <v>61</v>
      </c>
      <c r="F393">
        <f>[1]!wallScanTrans(B393,G365,H365,I365,L365)+J365</f>
        <v>61.178649678055898</v>
      </c>
      <c r="G393">
        <f t="shared" si="7"/>
        <v>5.2320831917173597E-4</v>
      </c>
    </row>
    <row r="394" spans="1:7">
      <c r="A394">
        <v>27</v>
      </c>
      <c r="B394">
        <v>-169.53</v>
      </c>
      <c r="C394">
        <v>36</v>
      </c>
      <c r="D394">
        <v>7000</v>
      </c>
      <c r="E394">
        <v>65</v>
      </c>
      <c r="F394">
        <f>[1]!wallScanTrans(B394,G365,H365,I365,L365)+J365</f>
        <v>61.178649678055898</v>
      </c>
      <c r="G394">
        <f t="shared" si="7"/>
        <v>0.22465720435418915</v>
      </c>
    </row>
    <row r="395" spans="1:7">
      <c r="A395">
        <v>28</v>
      </c>
      <c r="B395">
        <v>-169.59</v>
      </c>
      <c r="C395">
        <v>37</v>
      </c>
      <c r="D395">
        <v>7000</v>
      </c>
      <c r="E395">
        <v>57</v>
      </c>
      <c r="F395">
        <f>[1]!wallScanTrans(B395,G365,H365,I365,L365)+J365</f>
        <v>61.178649678055898</v>
      </c>
      <c r="G395">
        <f t="shared" si="7"/>
        <v>0.30633531810380105</v>
      </c>
    </row>
    <row r="396" spans="1:7">
      <c r="A396">
        <v>29</v>
      </c>
      <c r="B396">
        <v>-169.66</v>
      </c>
      <c r="C396">
        <v>37</v>
      </c>
      <c r="D396">
        <v>7000</v>
      </c>
      <c r="E396">
        <v>67</v>
      </c>
      <c r="F396">
        <f>[1]!wallScanTrans(B396,G365,H365,I365,L365)+J365</f>
        <v>61.178649678055898</v>
      </c>
      <c r="G396">
        <f t="shared" si="7"/>
        <v>0.505792829414906</v>
      </c>
    </row>
    <row r="397" spans="1:7">
      <c r="A397">
        <v>30</v>
      </c>
      <c r="B397">
        <v>-169.72</v>
      </c>
      <c r="C397">
        <v>37</v>
      </c>
      <c r="D397">
        <v>7000</v>
      </c>
      <c r="E397">
        <v>64</v>
      </c>
      <c r="F397">
        <f>[1]!wallScanTrans(B397,G365,H365,I365,L365)+J365</f>
        <v>61.178649678055898</v>
      </c>
      <c r="G397">
        <f t="shared" si="7"/>
        <v>0.12437527561147015</v>
      </c>
    </row>
    <row r="398" spans="1:7">
      <c r="A398">
        <v>31</v>
      </c>
      <c r="B398">
        <v>-169.78</v>
      </c>
      <c r="C398">
        <v>37</v>
      </c>
      <c r="D398">
        <v>7000</v>
      </c>
      <c r="E398">
        <v>58</v>
      </c>
      <c r="F398">
        <f>[1]!wallScanTrans(B398,G365,H365,I365,L365)+J365</f>
        <v>61.178649678055898</v>
      </c>
      <c r="G398">
        <f t="shared" si="7"/>
        <v>0.17420368578973902</v>
      </c>
    </row>
    <row r="399" spans="1:7">
      <c r="A399">
        <v>32</v>
      </c>
      <c r="B399">
        <v>-169.85499999999999</v>
      </c>
      <c r="C399">
        <v>37</v>
      </c>
      <c r="D399">
        <v>7000</v>
      </c>
      <c r="E399">
        <v>52</v>
      </c>
      <c r="F399">
        <f>[1]!wallScanTrans(B399,G365,H365,I365,L365)+J365</f>
        <v>61.178649678055898</v>
      </c>
      <c r="G399">
        <f t="shared" si="7"/>
        <v>1.6201463444706854</v>
      </c>
    </row>
    <row r="400" spans="1:7">
      <c r="A400">
        <v>33</v>
      </c>
      <c r="B400">
        <v>-169.92</v>
      </c>
      <c r="C400">
        <v>37</v>
      </c>
      <c r="D400">
        <v>7000</v>
      </c>
      <c r="E400">
        <v>56</v>
      </c>
      <c r="F400">
        <f>[1]!wallScanTrans(B400,G365,H365,I365,L365)+J365</f>
        <v>61.178649678055898</v>
      </c>
      <c r="G400">
        <f t="shared" si="7"/>
        <v>0.47890022300050811</v>
      </c>
    </row>
    <row r="401" spans="1:12">
      <c r="A401" t="s">
        <v>0</v>
      </c>
    </row>
    <row r="402" spans="1:12">
      <c r="A402" t="s">
        <v>0</v>
      </c>
    </row>
    <row r="403" spans="1:12">
      <c r="A403" t="s">
        <v>0</v>
      </c>
    </row>
    <row r="404" spans="1:12">
      <c r="A404" t="s">
        <v>0</v>
      </c>
    </row>
    <row r="405" spans="1:12">
      <c r="A405" t="s">
        <v>90</v>
      </c>
    </row>
    <row r="406" spans="1:12">
      <c r="A406" t="s">
        <v>2</v>
      </c>
    </row>
    <row r="407" spans="1:12">
      <c r="A407" t="s">
        <v>3</v>
      </c>
    </row>
    <row r="408" spans="1:12">
      <c r="A408" t="s">
        <v>4</v>
      </c>
    </row>
    <row r="409" spans="1:12">
      <c r="A409" t="s">
        <v>5</v>
      </c>
    </row>
    <row r="410" spans="1:12">
      <c r="A410" t="s">
        <v>6</v>
      </c>
    </row>
    <row r="411" spans="1:12">
      <c r="A411" t="s">
        <v>7</v>
      </c>
    </row>
    <row r="412" spans="1:12">
      <c r="A412" t="s">
        <v>91</v>
      </c>
    </row>
    <row r="413" spans="1:12">
      <c r="A413" t="s">
        <v>9</v>
      </c>
    </row>
    <row r="414" spans="1:12">
      <c r="A414" t="s">
        <v>10</v>
      </c>
      <c r="G414" t="s">
        <v>74</v>
      </c>
      <c r="H414" t="s">
        <v>75</v>
      </c>
      <c r="I414" t="s">
        <v>76</v>
      </c>
      <c r="J414" t="s">
        <v>77</v>
      </c>
      <c r="L414" t="s">
        <v>78</v>
      </c>
    </row>
    <row r="415" spans="1:12">
      <c r="A415" t="s">
        <v>11</v>
      </c>
      <c r="G415">
        <v>109.46485646441209</v>
      </c>
      <c r="H415">
        <v>-167.7645323495355</v>
      </c>
      <c r="I415">
        <v>0.65905483231056639</v>
      </c>
      <c r="J415">
        <v>58.341027542379436</v>
      </c>
      <c r="L415">
        <v>90</v>
      </c>
    </row>
    <row r="416" spans="1:12">
      <c r="A416" t="s">
        <v>0</v>
      </c>
    </row>
    <row r="417" spans="1:8">
      <c r="A417" t="s">
        <v>38</v>
      </c>
      <c r="B417" t="s">
        <v>30</v>
      </c>
      <c r="C417" t="s">
        <v>20</v>
      </c>
      <c r="D417" t="s">
        <v>37</v>
      </c>
      <c r="E417" t="s">
        <v>36</v>
      </c>
      <c r="F417" t="s">
        <v>79</v>
      </c>
      <c r="G417" t="s">
        <v>80</v>
      </c>
      <c r="H417" t="s">
        <v>81</v>
      </c>
    </row>
    <row r="418" spans="1:8">
      <c r="A418">
        <v>1</v>
      </c>
      <c r="B418">
        <v>-166.88499999999999</v>
      </c>
      <c r="C418">
        <v>37</v>
      </c>
      <c r="D418">
        <v>7000</v>
      </c>
      <c r="E418">
        <v>181</v>
      </c>
      <c r="F418">
        <f>[1]!wallScanTrans(B418,G415,H415,I415,L415)+J415</f>
        <v>167.80588400679153</v>
      </c>
      <c r="G418">
        <f>(F418-E418)^2/E418</f>
        <v>0.96179390520574326</v>
      </c>
      <c r="H418">
        <f>SUM(G418:G450)/(COUNT(G418:G450)-4)</f>
        <v>1.4214065803886433</v>
      </c>
    </row>
    <row r="419" spans="1:8">
      <c r="A419">
        <v>2</v>
      </c>
      <c r="B419">
        <v>-166.94499999999999</v>
      </c>
      <c r="C419">
        <v>37</v>
      </c>
      <c r="D419">
        <v>7000</v>
      </c>
      <c r="E419">
        <v>160</v>
      </c>
      <c r="F419">
        <f>[1]!wallScanTrans(B419,G415,H415,I415,L415)+J415</f>
        <v>167.80588400679153</v>
      </c>
      <c r="G419">
        <f t="shared" ref="G419:G450" si="8">(F419-E419)^2/E419</f>
        <v>0.38082390704677371</v>
      </c>
    </row>
    <row r="420" spans="1:8">
      <c r="A420">
        <v>3</v>
      </c>
      <c r="B420">
        <v>-167.02</v>
      </c>
      <c r="C420">
        <v>36</v>
      </c>
      <c r="D420">
        <v>7000</v>
      </c>
      <c r="E420">
        <v>162</v>
      </c>
      <c r="F420">
        <f>[1]!wallScanTrans(B420,G415,H415,I415,L415)+J415</f>
        <v>167.80588400679153</v>
      </c>
      <c r="G420">
        <f t="shared" si="8"/>
        <v>0.20807585864393624</v>
      </c>
    </row>
    <row r="421" spans="1:8">
      <c r="A421">
        <v>4</v>
      </c>
      <c r="B421">
        <v>-167.09</v>
      </c>
      <c r="C421">
        <v>37</v>
      </c>
      <c r="D421">
        <v>7000</v>
      </c>
      <c r="E421">
        <v>152</v>
      </c>
      <c r="F421">
        <f>[1]!wallScanTrans(B421,G415,H415,I415,L415)+J415</f>
        <v>167.80588400679153</v>
      </c>
      <c r="G421">
        <f t="shared" si="8"/>
        <v>1.6435919028693966</v>
      </c>
    </row>
    <row r="422" spans="1:8">
      <c r="A422">
        <v>5</v>
      </c>
      <c r="B422">
        <v>-167.155</v>
      </c>
      <c r="C422">
        <v>38</v>
      </c>
      <c r="D422">
        <v>7000</v>
      </c>
      <c r="E422">
        <v>158</v>
      </c>
      <c r="F422">
        <f>[1]!wallScanTrans(B422,G415,H415,I415,L415)+J415</f>
        <v>167.80588400679153</v>
      </c>
      <c r="G422">
        <f t="shared" si="8"/>
        <v>0.60857823515601206</v>
      </c>
    </row>
    <row r="423" spans="1:8">
      <c r="A423">
        <v>6</v>
      </c>
      <c r="B423">
        <v>-167.215</v>
      </c>
      <c r="C423">
        <v>37</v>
      </c>
      <c r="D423">
        <v>7000</v>
      </c>
      <c r="E423">
        <v>189</v>
      </c>
      <c r="F423">
        <f>[1]!wallScanTrans(B423,G415,H415,I415,L415)+J415</f>
        <v>167.80588400679153</v>
      </c>
      <c r="G423">
        <f t="shared" si="8"/>
        <v>2.3766695911829365</v>
      </c>
    </row>
    <row r="424" spans="1:8">
      <c r="A424">
        <v>7</v>
      </c>
      <c r="B424">
        <v>-167.28</v>
      </c>
      <c r="C424">
        <v>37</v>
      </c>
      <c r="D424">
        <v>7000</v>
      </c>
      <c r="E424">
        <v>181</v>
      </c>
      <c r="F424">
        <f>[1]!wallScanTrans(B424,G415,H415,I415,L415)+J415</f>
        <v>167.80588400679153</v>
      </c>
      <c r="G424">
        <f t="shared" si="8"/>
        <v>0.96179390520574326</v>
      </c>
    </row>
    <row r="425" spans="1:8">
      <c r="A425">
        <v>8</v>
      </c>
      <c r="B425">
        <v>-167.35499999999999</v>
      </c>
      <c r="C425">
        <v>37</v>
      </c>
      <c r="D425">
        <v>7000</v>
      </c>
      <c r="E425">
        <v>142</v>
      </c>
      <c r="F425">
        <f>[1]!wallScanTrans(B425,G415,H415,I415,L415)+J415</f>
        <v>167.00167013501155</v>
      </c>
      <c r="G425">
        <f t="shared" si="8"/>
        <v>4.4019965460558348</v>
      </c>
    </row>
    <row r="426" spans="1:8">
      <c r="A426">
        <v>9</v>
      </c>
      <c r="B426">
        <v>-167.42</v>
      </c>
      <c r="C426">
        <v>37</v>
      </c>
      <c r="D426">
        <v>7000</v>
      </c>
      <c r="E426">
        <v>180</v>
      </c>
      <c r="F426">
        <f>[1]!wallScanTrans(B426,G415,H415,I415,L415)+J415</f>
        <v>164.0861559638094</v>
      </c>
      <c r="G426">
        <f t="shared" si="8"/>
        <v>1.4069468444899944</v>
      </c>
    </row>
    <row r="427" spans="1:8">
      <c r="A427">
        <v>10</v>
      </c>
      <c r="B427">
        <v>-167.48</v>
      </c>
      <c r="C427">
        <v>37</v>
      </c>
      <c r="D427">
        <v>7000</v>
      </c>
      <c r="E427">
        <v>179</v>
      </c>
      <c r="F427">
        <f>[1]!wallScanTrans(B427,G415,H415,I415,L415)+J415</f>
        <v>159.50477687887843</v>
      </c>
      <c r="G427">
        <f t="shared" si="8"/>
        <v>2.1232610309626425</v>
      </c>
    </row>
    <row r="428" spans="1:8">
      <c r="A428">
        <v>11</v>
      </c>
      <c r="B428">
        <v>-167.535</v>
      </c>
      <c r="C428">
        <v>38</v>
      </c>
      <c r="D428">
        <v>7000</v>
      </c>
      <c r="E428">
        <v>162</v>
      </c>
      <c r="F428">
        <f>[1]!wallScanTrans(B428,G415,H415,I415,L415)+J415</f>
        <v>153.71116533651991</v>
      </c>
      <c r="G428">
        <f t="shared" si="8"/>
        <v>0.42410358073153748</v>
      </c>
    </row>
    <row r="429" spans="1:8">
      <c r="A429">
        <v>12</v>
      </c>
      <c r="B429">
        <v>-167.6</v>
      </c>
      <c r="C429">
        <v>36</v>
      </c>
      <c r="D429">
        <v>7000</v>
      </c>
      <c r="E429">
        <v>147</v>
      </c>
      <c r="F429">
        <f>[1]!wallScanTrans(B429,G415,H415,I415,L415)+J415</f>
        <v>144.89842923339612</v>
      </c>
      <c r="G429">
        <f t="shared" si="8"/>
        <v>3.004489583023157E-2</v>
      </c>
    </row>
    <row r="430" spans="1:8">
      <c r="A430">
        <v>13</v>
      </c>
      <c r="B430">
        <v>-167.66499999999999</v>
      </c>
      <c r="C430">
        <v>36</v>
      </c>
      <c r="D430">
        <v>7000</v>
      </c>
      <c r="E430">
        <v>121</v>
      </c>
      <c r="F430">
        <f>[1]!wallScanTrans(B430,G415,H415,I415,L415)+J415</f>
        <v>133.95614076596743</v>
      </c>
      <c r="G430">
        <f t="shared" si="8"/>
        <v>1.387285814442671</v>
      </c>
    </row>
    <row r="431" spans="1:8">
      <c r="A431">
        <v>14</v>
      </c>
      <c r="B431">
        <v>-167.73</v>
      </c>
      <c r="C431">
        <v>37</v>
      </c>
      <c r="D431">
        <v>7000</v>
      </c>
      <c r="E431">
        <v>136</v>
      </c>
      <c r="F431">
        <f>[1]!wallScanTrans(B431,G415,H415,I415,L415)+J415</f>
        <v>120.88429993423387</v>
      </c>
      <c r="G431">
        <f t="shared" si="8"/>
        <v>1.6800322682220759</v>
      </c>
    </row>
    <row r="432" spans="1:8">
      <c r="A432">
        <v>15</v>
      </c>
      <c r="B432">
        <v>-167.79499999999999</v>
      </c>
      <c r="C432">
        <v>36</v>
      </c>
      <c r="D432">
        <v>7000</v>
      </c>
      <c r="E432">
        <v>100</v>
      </c>
      <c r="F432">
        <f>[1]!wallScanTrans(B432,G415,H415,I415,L415)+J415</f>
        <v>106.1507922324798</v>
      </c>
      <c r="G432">
        <f t="shared" si="8"/>
        <v>0.37832245087133864</v>
      </c>
    </row>
    <row r="433" spans="1:7">
      <c r="A433">
        <v>16</v>
      </c>
      <c r="B433">
        <v>-167.875</v>
      </c>
      <c r="C433">
        <v>37</v>
      </c>
      <c r="D433">
        <v>7000</v>
      </c>
      <c r="E433">
        <v>79</v>
      </c>
      <c r="F433">
        <f>[1]!wallScanTrans(B433,G415,H415,I415,L415)+J415</f>
        <v>90.200893991581793</v>
      </c>
      <c r="G433">
        <f t="shared" si="8"/>
        <v>1.588101597603204</v>
      </c>
    </row>
    <row r="434" spans="1:7">
      <c r="A434">
        <v>17</v>
      </c>
      <c r="B434">
        <v>-167.92500000000001</v>
      </c>
      <c r="C434">
        <v>37</v>
      </c>
      <c r="D434">
        <v>7000</v>
      </c>
      <c r="E434">
        <v>75</v>
      </c>
      <c r="F434">
        <f>[1]!wallScanTrans(B434,G415,H415,I415,L415)+J415</f>
        <v>81.870324794332078</v>
      </c>
      <c r="G434">
        <f t="shared" si="8"/>
        <v>0.62935150372818804</v>
      </c>
    </row>
    <row r="435" spans="1:7">
      <c r="A435">
        <v>18</v>
      </c>
      <c r="B435">
        <v>-167.995</v>
      </c>
      <c r="C435">
        <v>38</v>
      </c>
      <c r="D435">
        <v>7000</v>
      </c>
      <c r="E435">
        <v>81</v>
      </c>
      <c r="F435">
        <f>[1]!wallScanTrans(B435,G415,H415,I415,L415)+J415</f>
        <v>72.324479380927244</v>
      </c>
      <c r="G435">
        <f t="shared" si="8"/>
        <v>0.92919330878958695</v>
      </c>
    </row>
    <row r="436" spans="1:7">
      <c r="A436">
        <v>19</v>
      </c>
      <c r="B436">
        <v>-168.065</v>
      </c>
      <c r="C436">
        <v>37</v>
      </c>
      <c r="D436">
        <v>7000</v>
      </c>
      <c r="E436">
        <v>72</v>
      </c>
      <c r="F436">
        <f>[1]!wallScanTrans(B436,G415,H415,I415,L415)+J415</f>
        <v>65.248410674053218</v>
      </c>
      <c r="G436">
        <f t="shared" si="8"/>
        <v>0.63311053369775716</v>
      </c>
    </row>
    <row r="437" spans="1:7">
      <c r="A437">
        <v>20</v>
      </c>
      <c r="B437">
        <v>-168.13499999999999</v>
      </c>
      <c r="C437">
        <v>37</v>
      </c>
      <c r="D437">
        <v>7000</v>
      </c>
      <c r="E437">
        <v>75</v>
      </c>
      <c r="F437">
        <f>[1]!wallScanTrans(B437,G415,H415,I415,L415)+J415</f>
        <v>60.642118673709994</v>
      </c>
      <c r="G437">
        <f t="shared" si="8"/>
        <v>2.7486500823976967</v>
      </c>
    </row>
    <row r="438" spans="1:7">
      <c r="A438">
        <v>21</v>
      </c>
      <c r="B438">
        <v>-168.2</v>
      </c>
      <c r="C438">
        <v>37</v>
      </c>
      <c r="D438">
        <v>7000</v>
      </c>
      <c r="E438">
        <v>59</v>
      </c>
      <c r="F438">
        <f>[1]!wallScanTrans(B438,G415,H415,I415,L415)+J415</f>
        <v>58.576305755004263</v>
      </c>
      <c r="G438">
        <f t="shared" si="8"/>
        <v>3.0426578515679228E-3</v>
      </c>
    </row>
    <row r="439" spans="1:7">
      <c r="A439">
        <v>22</v>
      </c>
      <c r="B439">
        <v>-168.26499999999999</v>
      </c>
      <c r="C439">
        <v>37</v>
      </c>
      <c r="D439">
        <v>7000</v>
      </c>
      <c r="E439">
        <v>62</v>
      </c>
      <c r="F439">
        <f>[1]!wallScanTrans(B439,G415,H415,I415,L415)+J415</f>
        <v>58.341027542379436</v>
      </c>
      <c r="G439">
        <f t="shared" si="8"/>
        <v>0.21593676525203015</v>
      </c>
    </row>
    <row r="440" spans="1:7">
      <c r="A440">
        <v>23</v>
      </c>
      <c r="B440">
        <v>-168.33</v>
      </c>
      <c r="C440">
        <v>37</v>
      </c>
      <c r="D440">
        <v>7000</v>
      </c>
      <c r="E440">
        <v>54</v>
      </c>
      <c r="F440">
        <f>[1]!wallScanTrans(B440,G415,H415,I415,L415)+J415</f>
        <v>58.341027542379436</v>
      </c>
      <c r="G440">
        <f t="shared" si="8"/>
        <v>0.34897259488327492</v>
      </c>
    </row>
    <row r="441" spans="1:7">
      <c r="A441">
        <v>24</v>
      </c>
      <c r="B441">
        <v>-168.39</v>
      </c>
      <c r="C441">
        <v>37</v>
      </c>
      <c r="D441">
        <v>7000</v>
      </c>
      <c r="E441">
        <v>62</v>
      </c>
      <c r="F441">
        <f>[1]!wallScanTrans(B441,G415,H415,I415,L415)+J415</f>
        <v>58.341027542379436</v>
      </c>
      <c r="G441">
        <f t="shared" si="8"/>
        <v>0.21593676525203015</v>
      </c>
    </row>
    <row r="442" spans="1:7">
      <c r="A442">
        <v>25</v>
      </c>
      <c r="B442">
        <v>-168.45</v>
      </c>
      <c r="C442">
        <v>37</v>
      </c>
      <c r="D442">
        <v>7000</v>
      </c>
      <c r="E442">
        <v>75</v>
      </c>
      <c r="F442">
        <f>[1]!wallScanTrans(B442,G415,H415,I415,L415)+J415</f>
        <v>58.341027542379436</v>
      </c>
      <c r="G442">
        <f t="shared" si="8"/>
        <v>3.7002848445834737</v>
      </c>
    </row>
    <row r="443" spans="1:7">
      <c r="A443">
        <v>26</v>
      </c>
      <c r="B443">
        <v>-168.52500000000001</v>
      </c>
      <c r="C443">
        <v>37</v>
      </c>
      <c r="D443">
        <v>7000</v>
      </c>
      <c r="E443">
        <v>56</v>
      </c>
      <c r="F443">
        <f>[1]!wallScanTrans(B443,G415,H415,I415,L415)+J415</f>
        <v>58.341027542379436</v>
      </c>
      <c r="G443">
        <f t="shared" si="8"/>
        <v>9.7864463467483967E-2</v>
      </c>
    </row>
    <row r="444" spans="1:7">
      <c r="A444">
        <v>27</v>
      </c>
      <c r="B444">
        <v>-168.59</v>
      </c>
      <c r="C444">
        <v>37</v>
      </c>
      <c r="D444">
        <v>7000</v>
      </c>
      <c r="E444">
        <v>51</v>
      </c>
      <c r="F444">
        <f>[1]!wallScanTrans(B444,G415,H415,I415,L415)+J415</f>
        <v>58.341027542379436</v>
      </c>
      <c r="G444">
        <f t="shared" si="8"/>
        <v>1.05668010545046</v>
      </c>
    </row>
    <row r="445" spans="1:7">
      <c r="A445">
        <v>28</v>
      </c>
      <c r="B445">
        <v>-168.65</v>
      </c>
      <c r="C445">
        <v>37</v>
      </c>
      <c r="D445">
        <v>7000</v>
      </c>
      <c r="E445">
        <v>53</v>
      </c>
      <c r="F445">
        <f>[1]!wallScanTrans(B445,G415,H415,I415,L415)+J415</f>
        <v>58.341027542379436</v>
      </c>
      <c r="G445">
        <f t="shared" si="8"/>
        <v>0.53823726808407013</v>
      </c>
    </row>
    <row r="446" spans="1:7">
      <c r="A446">
        <v>29</v>
      </c>
      <c r="B446">
        <v>-168.715</v>
      </c>
      <c r="C446">
        <v>38</v>
      </c>
      <c r="D446">
        <v>7000</v>
      </c>
      <c r="E446">
        <v>65</v>
      </c>
      <c r="F446">
        <f>[1]!wallScanTrans(B446,G415,H415,I415,L415)+J415</f>
        <v>58.341027542379436</v>
      </c>
      <c r="G446">
        <f t="shared" si="8"/>
        <v>0.68218329525152699</v>
      </c>
    </row>
    <row r="447" spans="1:7">
      <c r="A447">
        <v>30</v>
      </c>
      <c r="B447">
        <v>-168.77</v>
      </c>
      <c r="C447">
        <v>37</v>
      </c>
      <c r="D447">
        <v>7000</v>
      </c>
      <c r="E447">
        <v>46</v>
      </c>
      <c r="F447">
        <f>[1]!wallScanTrans(B447,G415,H415,I415,L415)+J415</f>
        <v>58.341027542379436</v>
      </c>
      <c r="G447">
        <f t="shared" si="8"/>
        <v>3.3108904522123437</v>
      </c>
    </row>
    <row r="448" spans="1:7">
      <c r="A448">
        <v>31</v>
      </c>
      <c r="B448">
        <v>-168.84</v>
      </c>
      <c r="C448">
        <v>36</v>
      </c>
      <c r="D448">
        <v>7000</v>
      </c>
      <c r="E448">
        <v>67</v>
      </c>
      <c r="F448">
        <f>[1]!wallScanTrans(B448,G415,H415,I415,L415)+J415</f>
        <v>58.341027542379436</v>
      </c>
      <c r="G448">
        <f t="shared" si="8"/>
        <v>1.1190717018183809</v>
      </c>
    </row>
    <row r="449" spans="1:7">
      <c r="A449">
        <v>32</v>
      </c>
      <c r="B449">
        <v>-168.91</v>
      </c>
      <c r="C449">
        <v>37</v>
      </c>
      <c r="D449">
        <v>7000</v>
      </c>
      <c r="E449">
        <v>46</v>
      </c>
      <c r="F449">
        <f>[1]!wallScanTrans(B449,G415,H415,I415,L415)+J415</f>
        <v>58.341027542379436</v>
      </c>
      <c r="G449">
        <f t="shared" si="8"/>
        <v>3.3108904522123437</v>
      </c>
    </row>
    <row r="450" spans="1:7">
      <c r="A450">
        <v>33</v>
      </c>
      <c r="B450">
        <v>-168.965</v>
      </c>
      <c r="C450">
        <v>36</v>
      </c>
      <c r="D450">
        <v>7000</v>
      </c>
      <c r="E450">
        <v>67</v>
      </c>
      <c r="F450">
        <f>[1]!wallScanTrans(B450,G415,H415,I415,L415)+J415</f>
        <v>58.341027542379436</v>
      </c>
      <c r="G450">
        <f t="shared" si="8"/>
        <v>1.1190717018183809</v>
      </c>
    </row>
    <row r="451" spans="1:7">
      <c r="A451" t="s">
        <v>0</v>
      </c>
    </row>
    <row r="452" spans="1:7">
      <c r="A452" t="s">
        <v>0</v>
      </c>
    </row>
    <row r="453" spans="1:7">
      <c r="A453" t="s">
        <v>0</v>
      </c>
    </row>
    <row r="454" spans="1:7">
      <c r="A454" t="s">
        <v>0</v>
      </c>
    </row>
    <row r="455" spans="1:7">
      <c r="A455" t="s">
        <v>92</v>
      </c>
    </row>
    <row r="456" spans="1:7">
      <c r="A456" t="s">
        <v>2</v>
      </c>
    </row>
    <row r="457" spans="1:7">
      <c r="A457" t="s">
        <v>3</v>
      </c>
    </row>
    <row r="458" spans="1:7">
      <c r="A458" t="s">
        <v>4</v>
      </c>
    </row>
    <row r="459" spans="1:7">
      <c r="A459" t="s">
        <v>5</v>
      </c>
    </row>
    <row r="460" spans="1:7">
      <c r="A460" t="s">
        <v>6</v>
      </c>
    </row>
    <row r="461" spans="1:7">
      <c r="A461" t="s">
        <v>7</v>
      </c>
    </row>
    <row r="462" spans="1:7">
      <c r="A462" t="s">
        <v>93</v>
      </c>
    </row>
    <row r="463" spans="1:7">
      <c r="A463" t="s">
        <v>9</v>
      </c>
    </row>
    <row r="464" spans="1:7">
      <c r="A464" t="s">
        <v>10</v>
      </c>
    </row>
    <row r="465" spans="1:5">
      <c r="A465" t="s">
        <v>11</v>
      </c>
    </row>
    <row r="466" spans="1:5">
      <c r="A466" t="s">
        <v>0</v>
      </c>
    </row>
    <row r="467" spans="1:5">
      <c r="A467" t="s">
        <v>38</v>
      </c>
      <c r="B467" t="s">
        <v>30</v>
      </c>
      <c r="C467" t="s">
        <v>20</v>
      </c>
      <c r="D467" t="s">
        <v>37</v>
      </c>
      <c r="E467" t="s">
        <v>36</v>
      </c>
    </row>
    <row r="468" spans="1:5">
      <c r="A468">
        <v>1</v>
      </c>
      <c r="B468">
        <v>-166.87</v>
      </c>
      <c r="C468">
        <v>36</v>
      </c>
      <c r="D468">
        <v>7000</v>
      </c>
      <c r="E468">
        <v>158</v>
      </c>
    </row>
    <row r="469" spans="1:5">
      <c r="A469">
        <v>2</v>
      </c>
      <c r="B469">
        <v>-166.96</v>
      </c>
      <c r="C469">
        <v>36</v>
      </c>
      <c r="D469">
        <v>7000</v>
      </c>
      <c r="E469">
        <v>184</v>
      </c>
    </row>
    <row r="470" spans="1:5">
      <c r="A470">
        <v>3</v>
      </c>
      <c r="B470">
        <v>-167.02</v>
      </c>
      <c r="C470">
        <v>37</v>
      </c>
      <c r="D470">
        <v>7000</v>
      </c>
      <c r="E470">
        <v>179</v>
      </c>
    </row>
    <row r="471" spans="1:5">
      <c r="A471">
        <v>4</v>
      </c>
      <c r="B471">
        <v>-167.09</v>
      </c>
      <c r="C471">
        <v>38</v>
      </c>
      <c r="D471">
        <v>7000</v>
      </c>
      <c r="E471">
        <v>182</v>
      </c>
    </row>
    <row r="472" spans="1:5">
      <c r="A472">
        <v>5</v>
      </c>
      <c r="B472">
        <v>-167.155</v>
      </c>
      <c r="C472">
        <v>36</v>
      </c>
      <c r="D472">
        <v>7000</v>
      </c>
      <c r="E472">
        <v>197</v>
      </c>
    </row>
    <row r="473" spans="1:5">
      <c r="A473">
        <v>6</v>
      </c>
      <c r="B473">
        <v>-167.215</v>
      </c>
      <c r="C473">
        <v>37</v>
      </c>
      <c r="D473">
        <v>7000</v>
      </c>
      <c r="E473">
        <v>173</v>
      </c>
    </row>
    <row r="474" spans="1:5">
      <c r="A474">
        <v>7</v>
      </c>
      <c r="B474">
        <v>-167.28</v>
      </c>
      <c r="C474">
        <v>37</v>
      </c>
      <c r="D474">
        <v>7000</v>
      </c>
      <c r="E474">
        <v>178</v>
      </c>
    </row>
    <row r="475" spans="1:5">
      <c r="A475">
        <v>8</v>
      </c>
      <c r="B475">
        <v>-167.35499999999999</v>
      </c>
      <c r="C475">
        <v>37</v>
      </c>
      <c r="D475">
        <v>7000</v>
      </c>
      <c r="E475">
        <v>200</v>
      </c>
    </row>
    <row r="476" spans="1:5">
      <c r="A476">
        <v>9</v>
      </c>
      <c r="B476">
        <v>-167.41499999999999</v>
      </c>
      <c r="C476">
        <v>37</v>
      </c>
      <c r="D476">
        <v>7000</v>
      </c>
      <c r="E476">
        <v>210</v>
      </c>
    </row>
    <row r="477" spans="1:5">
      <c r="A477">
        <v>10</v>
      </c>
      <c r="B477">
        <v>-167.48</v>
      </c>
      <c r="C477">
        <v>36</v>
      </c>
      <c r="D477">
        <v>7000</v>
      </c>
      <c r="E477">
        <v>187</v>
      </c>
    </row>
    <row r="478" spans="1:5">
      <c r="A478">
        <v>11</v>
      </c>
      <c r="B478">
        <v>-167.535</v>
      </c>
      <c r="C478">
        <v>37</v>
      </c>
      <c r="D478">
        <v>7000</v>
      </c>
      <c r="E478">
        <v>190</v>
      </c>
    </row>
    <row r="479" spans="1:5">
      <c r="A479">
        <v>12</v>
      </c>
      <c r="B479">
        <v>-167.6</v>
      </c>
      <c r="C479">
        <v>36</v>
      </c>
      <c r="D479">
        <v>7000</v>
      </c>
      <c r="E479">
        <v>191</v>
      </c>
    </row>
    <row r="480" spans="1:5">
      <c r="A480">
        <v>13</v>
      </c>
      <c r="B480">
        <v>-167.66499999999999</v>
      </c>
      <c r="C480">
        <v>37</v>
      </c>
      <c r="D480">
        <v>7000</v>
      </c>
      <c r="E480">
        <v>160</v>
      </c>
    </row>
    <row r="481" spans="1:12">
      <c r="A481">
        <v>14</v>
      </c>
      <c r="B481">
        <v>-167.73</v>
      </c>
      <c r="C481">
        <v>37</v>
      </c>
      <c r="D481">
        <v>7000</v>
      </c>
      <c r="E481">
        <v>171</v>
      </c>
    </row>
    <row r="482" spans="1:12">
      <c r="A482" t="s">
        <v>0</v>
      </c>
    </row>
    <row r="483" spans="1:12">
      <c r="A483" t="s">
        <v>0</v>
      </c>
    </row>
    <row r="484" spans="1:12">
      <c r="A484" t="s">
        <v>0</v>
      </c>
    </row>
    <row r="485" spans="1:12">
      <c r="A485" t="s">
        <v>0</v>
      </c>
    </row>
    <row r="486" spans="1:12">
      <c r="A486" t="s">
        <v>94</v>
      </c>
    </row>
    <row r="487" spans="1:12">
      <c r="A487" t="s">
        <v>2</v>
      </c>
    </row>
    <row r="488" spans="1:12">
      <c r="A488" t="s">
        <v>3</v>
      </c>
    </row>
    <row r="489" spans="1:12">
      <c r="A489" t="s">
        <v>4</v>
      </c>
    </row>
    <row r="490" spans="1:12">
      <c r="A490" t="s">
        <v>5</v>
      </c>
    </row>
    <row r="491" spans="1:12">
      <c r="A491" t="s">
        <v>6</v>
      </c>
    </row>
    <row r="492" spans="1:12">
      <c r="A492" t="s">
        <v>7</v>
      </c>
    </row>
    <row r="493" spans="1:12">
      <c r="A493" t="s">
        <v>93</v>
      </c>
    </row>
    <row r="494" spans="1:12">
      <c r="A494" t="s">
        <v>9</v>
      </c>
    </row>
    <row r="495" spans="1:12">
      <c r="A495" t="s">
        <v>10</v>
      </c>
      <c r="G495" t="s">
        <v>74</v>
      </c>
      <c r="H495" t="s">
        <v>75</v>
      </c>
      <c r="I495" t="s">
        <v>76</v>
      </c>
      <c r="J495" t="s">
        <v>77</v>
      </c>
      <c r="L495" t="s">
        <v>78</v>
      </c>
    </row>
    <row r="496" spans="1:12">
      <c r="A496" t="s">
        <v>11</v>
      </c>
      <c r="G496">
        <v>124.99415834765951</v>
      </c>
      <c r="H496">
        <v>-167.85704825298609</v>
      </c>
      <c r="I496">
        <v>0.29234326320420079</v>
      </c>
      <c r="J496">
        <v>63.183848395511127</v>
      </c>
      <c r="L496">
        <v>90</v>
      </c>
    </row>
    <row r="497" spans="1:8">
      <c r="A497" t="s">
        <v>0</v>
      </c>
    </row>
    <row r="498" spans="1:8">
      <c r="A498" t="s">
        <v>38</v>
      </c>
      <c r="B498" t="s">
        <v>30</v>
      </c>
      <c r="C498" t="s">
        <v>20</v>
      </c>
      <c r="D498" t="s">
        <v>37</v>
      </c>
      <c r="E498" t="s">
        <v>36</v>
      </c>
      <c r="F498" t="s">
        <v>79</v>
      </c>
      <c r="G498" t="s">
        <v>80</v>
      </c>
      <c r="H498" t="s">
        <v>81</v>
      </c>
    </row>
    <row r="499" spans="1:8">
      <c r="A499">
        <v>1</v>
      </c>
      <c r="B499">
        <v>-166.88</v>
      </c>
      <c r="C499">
        <v>37</v>
      </c>
      <c r="D499">
        <v>7000</v>
      </c>
      <c r="E499">
        <v>170</v>
      </c>
      <c r="F499">
        <f>[1]!wallScanTrans(B499,G496,H496,I496,L496)+J496</f>
        <v>188.17800674317064</v>
      </c>
      <c r="G499">
        <f>(F499-E499)^2/E499</f>
        <v>1.943764289145631</v>
      </c>
      <c r="H499">
        <f>SUM(G499:G531)/(COUNT(G499:G531)-4)</f>
        <v>1.3054625954300356</v>
      </c>
    </row>
    <row r="500" spans="1:8">
      <c r="A500">
        <v>2</v>
      </c>
      <c r="B500">
        <v>-166.95</v>
      </c>
      <c r="C500">
        <v>37</v>
      </c>
      <c r="D500">
        <v>7000</v>
      </c>
      <c r="E500">
        <v>211</v>
      </c>
      <c r="F500">
        <f>[1]!wallScanTrans(B500,G496,H496,I496,L496)+J496</f>
        <v>188.17800674317064</v>
      </c>
      <c r="G500">
        <f t="shared" ref="G500:G531" si="9">(F500-E500)^2/E500</f>
        <v>2.4684520199751883</v>
      </c>
    </row>
    <row r="501" spans="1:8">
      <c r="A501">
        <v>3</v>
      </c>
      <c r="B501">
        <v>-167.02</v>
      </c>
      <c r="C501">
        <v>36</v>
      </c>
      <c r="D501">
        <v>7000</v>
      </c>
      <c r="E501">
        <v>197</v>
      </c>
      <c r="F501">
        <f>[1]!wallScanTrans(B501,G496,H496,I496,L496)+J496</f>
        <v>188.17800674317064</v>
      </c>
      <c r="G501">
        <f t="shared" si="9"/>
        <v>0.39506378184539431</v>
      </c>
    </row>
    <row r="502" spans="1:8">
      <c r="A502">
        <v>4</v>
      </c>
      <c r="B502">
        <v>-167.09</v>
      </c>
      <c r="C502">
        <v>35</v>
      </c>
      <c r="D502">
        <v>7000</v>
      </c>
      <c r="E502">
        <v>204</v>
      </c>
      <c r="F502">
        <f>[1]!wallScanTrans(B502,G496,H496,I496,L496)+J496</f>
        <v>188.17800674317064</v>
      </c>
      <c r="G502">
        <f t="shared" si="9"/>
        <v>1.2271346598978121</v>
      </c>
    </row>
    <row r="503" spans="1:8">
      <c r="A503">
        <v>5</v>
      </c>
      <c r="B503">
        <v>-167.14500000000001</v>
      </c>
      <c r="C503">
        <v>37</v>
      </c>
      <c r="D503">
        <v>7000</v>
      </c>
      <c r="E503">
        <v>203</v>
      </c>
      <c r="F503">
        <f>[1]!wallScanTrans(B503,G496,H496,I496,L496)+J496</f>
        <v>188.17800674317064</v>
      </c>
      <c r="G503">
        <f t="shared" si="9"/>
        <v>1.0822240596329802</v>
      </c>
    </row>
    <row r="504" spans="1:8">
      <c r="A504">
        <v>6</v>
      </c>
      <c r="B504">
        <v>-167.20500000000001</v>
      </c>
      <c r="C504">
        <v>37</v>
      </c>
      <c r="D504">
        <v>7000</v>
      </c>
      <c r="E504">
        <v>167</v>
      </c>
      <c r="F504">
        <f>[1]!wallScanTrans(B504,G496,H496,I496,L496)+J496</f>
        <v>188.17800674317064</v>
      </c>
      <c r="G504">
        <f t="shared" si="9"/>
        <v>2.6856764647531803</v>
      </c>
    </row>
    <row r="505" spans="1:8">
      <c r="A505">
        <v>7</v>
      </c>
      <c r="B505">
        <v>-167.28</v>
      </c>
      <c r="C505">
        <v>37</v>
      </c>
      <c r="D505">
        <v>7000</v>
      </c>
      <c r="E505">
        <v>189</v>
      </c>
      <c r="F505">
        <f>[1]!wallScanTrans(B505,G496,H496,I496,L496)+J496</f>
        <v>188.17800674317064</v>
      </c>
      <c r="G505">
        <f t="shared" si="9"/>
        <v>3.5749889644070684E-3</v>
      </c>
    </row>
    <row r="506" spans="1:8">
      <c r="A506">
        <v>8</v>
      </c>
      <c r="B506">
        <v>-167.345</v>
      </c>
      <c r="C506">
        <v>37</v>
      </c>
      <c r="D506">
        <v>7000</v>
      </c>
      <c r="E506">
        <v>173</v>
      </c>
      <c r="F506">
        <f>[1]!wallScanTrans(B506,G496,H496,I496,L496)+J496</f>
        <v>188.17800674317064</v>
      </c>
      <c r="G506">
        <f t="shared" si="9"/>
        <v>1.3316294144262049</v>
      </c>
    </row>
    <row r="507" spans="1:8">
      <c r="A507">
        <v>9</v>
      </c>
      <c r="B507">
        <v>-167.41499999999999</v>
      </c>
      <c r="C507">
        <v>37</v>
      </c>
      <c r="D507">
        <v>7000</v>
      </c>
      <c r="E507">
        <v>193</v>
      </c>
      <c r="F507">
        <f>[1]!wallScanTrans(B507,G496,H496,I496,L496)+J496</f>
        <v>188.17800674317064</v>
      </c>
      <c r="G507">
        <f t="shared" si="9"/>
        <v>0.12047470968346013</v>
      </c>
    </row>
    <row r="508" spans="1:8">
      <c r="A508">
        <v>10</v>
      </c>
      <c r="B508">
        <v>-167.47499999999999</v>
      </c>
      <c r="C508">
        <v>37</v>
      </c>
      <c r="D508">
        <v>7000</v>
      </c>
      <c r="E508">
        <v>168</v>
      </c>
      <c r="F508">
        <f>[1]!wallScanTrans(B508,G496,H496,I496,L496)+J496</f>
        <v>188.17800674317064</v>
      </c>
      <c r="G508">
        <f t="shared" si="9"/>
        <v>2.4235235483776183</v>
      </c>
    </row>
    <row r="509" spans="1:8">
      <c r="A509">
        <v>11</v>
      </c>
      <c r="B509">
        <v>-167.54499999999999</v>
      </c>
      <c r="C509">
        <v>37</v>
      </c>
      <c r="D509">
        <v>7000</v>
      </c>
      <c r="E509">
        <v>208</v>
      </c>
      <c r="F509">
        <f>[1]!wallScanTrans(B509,G496,H496,I496,L496)+J496</f>
        <v>188.17800674317064</v>
      </c>
      <c r="G509">
        <f t="shared" si="9"/>
        <v>1.8889971955470604</v>
      </c>
    </row>
    <row r="510" spans="1:8">
      <c r="A510">
        <v>12</v>
      </c>
      <c r="B510">
        <v>-167.6</v>
      </c>
      <c r="C510">
        <v>37</v>
      </c>
      <c r="D510">
        <v>7000</v>
      </c>
      <c r="E510">
        <v>198</v>
      </c>
      <c r="F510">
        <f>[1]!wallScanTrans(B510,G496,H496,I496,L496)+J496</f>
        <v>188.17800674317064</v>
      </c>
      <c r="G510">
        <f t="shared" si="9"/>
        <v>0.48723005826869392</v>
      </c>
    </row>
    <row r="511" spans="1:8">
      <c r="A511">
        <v>13</v>
      </c>
      <c r="B511">
        <v>-167.66499999999999</v>
      </c>
      <c r="C511">
        <v>36</v>
      </c>
      <c r="D511">
        <v>7000</v>
      </c>
      <c r="E511">
        <v>180</v>
      </c>
      <c r="F511">
        <f>[1]!wallScanTrans(B511,G496,H496,I496,L496)+J496</f>
        <v>187.86327315533072</v>
      </c>
      <c r="G511">
        <f t="shared" si="9"/>
        <v>0.34350591508524825</v>
      </c>
    </row>
    <row r="512" spans="1:8">
      <c r="A512">
        <v>14</v>
      </c>
      <c r="B512">
        <v>-167.73</v>
      </c>
      <c r="C512">
        <v>37</v>
      </c>
      <c r="D512">
        <v>7000</v>
      </c>
      <c r="E512">
        <v>185</v>
      </c>
      <c r="F512">
        <f>[1]!wallScanTrans(B512,G496,H496,I496,L496)+J496</f>
        <v>178.89498507755027</v>
      </c>
      <c r="G512">
        <f t="shared" si="9"/>
        <v>0.20146598488288561</v>
      </c>
    </row>
    <row r="513" spans="1:7">
      <c r="A513">
        <v>15</v>
      </c>
      <c r="B513">
        <v>-167.79499999999999</v>
      </c>
      <c r="C513">
        <v>37</v>
      </c>
      <c r="D513">
        <v>7000</v>
      </c>
      <c r="E513">
        <v>150</v>
      </c>
      <c r="F513">
        <f>[1]!wallScanTrans(B513,G496,H496,I496,L496)+J496</f>
        <v>157.56835399387356</v>
      </c>
      <c r="G513">
        <f t="shared" si="9"/>
        <v>0.38186654784387886</v>
      </c>
    </row>
    <row r="514" spans="1:7">
      <c r="A514">
        <v>16</v>
      </c>
      <c r="B514">
        <v>-167.875</v>
      </c>
      <c r="C514">
        <v>36</v>
      </c>
      <c r="D514">
        <v>7000</v>
      </c>
      <c r="E514">
        <v>120</v>
      </c>
      <c r="F514">
        <f>[1]!wallScanTrans(B514,G496,H496,I496,L496)+J496</f>
        <v>115.29753583657745</v>
      </c>
      <c r="G514">
        <f t="shared" si="9"/>
        <v>0.18427641006894432</v>
      </c>
    </row>
    <row r="515" spans="1:7">
      <c r="A515">
        <v>17</v>
      </c>
      <c r="B515">
        <v>-167.92500000000001</v>
      </c>
      <c r="C515">
        <v>36</v>
      </c>
      <c r="D515">
        <v>7000</v>
      </c>
      <c r="E515">
        <v>92</v>
      </c>
      <c r="F515">
        <f>[1]!wallScanTrans(B515,G496,H496,I496,L496)+J496</f>
        <v>91.346312888061746</v>
      </c>
      <c r="G515">
        <f t="shared" si="9"/>
        <v>4.6446395686323408E-3</v>
      </c>
    </row>
    <row r="516" spans="1:7">
      <c r="A516">
        <v>18</v>
      </c>
      <c r="B516">
        <v>-167.995</v>
      </c>
      <c r="C516">
        <v>37</v>
      </c>
      <c r="D516">
        <v>7000</v>
      </c>
      <c r="E516">
        <v>67</v>
      </c>
      <c r="F516">
        <f>[1]!wallScanTrans(B516,G496,H496,I496,L496)+J496</f>
        <v>70.099817476071323</v>
      </c>
      <c r="G516">
        <f t="shared" si="9"/>
        <v>0.1434159460441371</v>
      </c>
    </row>
    <row r="517" spans="1:7">
      <c r="A517">
        <v>19</v>
      </c>
      <c r="B517">
        <v>-168.06</v>
      </c>
      <c r="C517">
        <v>37</v>
      </c>
      <c r="D517">
        <v>7000</v>
      </c>
      <c r="E517">
        <v>63</v>
      </c>
      <c r="F517">
        <f>[1]!wallScanTrans(B517,G496,H496,I496,L496)+J496</f>
        <v>63.204592769959866</v>
      </c>
      <c r="G517">
        <f t="shared" si="9"/>
        <v>6.6441589714048919E-4</v>
      </c>
    </row>
    <row r="518" spans="1:7">
      <c r="A518">
        <v>20</v>
      </c>
      <c r="B518">
        <v>-168.13499999999999</v>
      </c>
      <c r="C518">
        <v>36</v>
      </c>
      <c r="D518">
        <v>7000</v>
      </c>
      <c r="E518">
        <v>70</v>
      </c>
      <c r="F518">
        <f>[1]!wallScanTrans(B518,G496,H496,I496,L496)+J496</f>
        <v>63.183848395511127</v>
      </c>
      <c r="G518">
        <f t="shared" si="9"/>
        <v>0.66371318136251767</v>
      </c>
    </row>
    <row r="519" spans="1:7">
      <c r="A519">
        <v>21</v>
      </c>
      <c r="B519">
        <v>-168.19499999999999</v>
      </c>
      <c r="C519">
        <v>36</v>
      </c>
      <c r="D519">
        <v>7000</v>
      </c>
      <c r="E519">
        <v>54</v>
      </c>
      <c r="F519">
        <f>[1]!wallScanTrans(B519,G496,H496,I496,L496)+J496</f>
        <v>63.183848395511127</v>
      </c>
      <c r="G519">
        <f t="shared" si="9"/>
        <v>1.5619087287357833</v>
      </c>
    </row>
    <row r="520" spans="1:7">
      <c r="A520">
        <v>22</v>
      </c>
      <c r="B520">
        <v>-168.26</v>
      </c>
      <c r="C520">
        <v>37</v>
      </c>
      <c r="D520">
        <v>7000</v>
      </c>
      <c r="E520">
        <v>55</v>
      </c>
      <c r="F520">
        <f>[1]!wallScanTrans(B520,G496,H496,I496,L496)+J496</f>
        <v>63.183848395511127</v>
      </c>
      <c r="G520">
        <f t="shared" si="9"/>
        <v>1.2177340829220009</v>
      </c>
    </row>
    <row r="521" spans="1:7">
      <c r="A521">
        <v>23</v>
      </c>
      <c r="B521">
        <v>-168.32499999999999</v>
      </c>
      <c r="C521">
        <v>37</v>
      </c>
      <c r="D521">
        <v>7000</v>
      </c>
      <c r="E521">
        <v>70</v>
      </c>
      <c r="F521">
        <f>[1]!wallScanTrans(B521,G496,H496,I496,L496)+J496</f>
        <v>63.183848395511127</v>
      </c>
      <c r="G521">
        <f t="shared" si="9"/>
        <v>0.66371318136251767</v>
      </c>
    </row>
    <row r="522" spans="1:7">
      <c r="A522">
        <v>24</v>
      </c>
      <c r="B522">
        <v>-168.38499999999999</v>
      </c>
      <c r="C522">
        <v>36</v>
      </c>
      <c r="D522">
        <v>7000</v>
      </c>
      <c r="E522">
        <v>77</v>
      </c>
      <c r="F522">
        <f>[1]!wallScanTrans(B522,G496,H496,I496,L496)+J496</f>
        <v>63.183848395511127</v>
      </c>
      <c r="G522">
        <f t="shared" si="9"/>
        <v>2.4790395475093563</v>
      </c>
    </row>
    <row r="523" spans="1:7">
      <c r="A523">
        <v>25</v>
      </c>
      <c r="B523">
        <v>-168.45500000000001</v>
      </c>
      <c r="C523">
        <v>37</v>
      </c>
      <c r="D523">
        <v>7000</v>
      </c>
      <c r="E523">
        <v>54</v>
      </c>
      <c r="F523">
        <f>[1]!wallScanTrans(B523,G496,H496,I496,L496)+J496</f>
        <v>63.183848395511127</v>
      </c>
      <c r="G523">
        <f t="shared" si="9"/>
        <v>1.5619087287357833</v>
      </c>
    </row>
    <row r="524" spans="1:7">
      <c r="A524">
        <v>26</v>
      </c>
      <c r="B524">
        <v>-168.51</v>
      </c>
      <c r="C524">
        <v>37</v>
      </c>
      <c r="D524">
        <v>7000</v>
      </c>
      <c r="E524">
        <v>78</v>
      </c>
      <c r="F524">
        <f>[1]!wallScanTrans(B524,G496,H496,I496,L496)+J496</f>
        <v>63.183848395511127</v>
      </c>
      <c r="G524">
        <f t="shared" si="9"/>
        <v>2.8143377995794641</v>
      </c>
    </row>
    <row r="525" spans="1:7">
      <c r="A525">
        <v>27</v>
      </c>
      <c r="B525">
        <v>-168.57499999999999</v>
      </c>
      <c r="C525">
        <v>37</v>
      </c>
      <c r="D525">
        <v>7000</v>
      </c>
      <c r="E525">
        <v>55</v>
      </c>
      <c r="F525">
        <f>[1]!wallScanTrans(B525,G496,H496,I496,L496)+J496</f>
        <v>63.183848395511127</v>
      </c>
      <c r="G525">
        <f t="shared" si="9"/>
        <v>1.2177340829220009</v>
      </c>
    </row>
    <row r="526" spans="1:7">
      <c r="A526">
        <v>28</v>
      </c>
      <c r="B526">
        <v>-168.65</v>
      </c>
      <c r="C526">
        <v>37</v>
      </c>
      <c r="D526">
        <v>7000</v>
      </c>
      <c r="E526">
        <v>70</v>
      </c>
      <c r="F526">
        <f>[1]!wallScanTrans(B526,G496,H496,I496,L496)+J496</f>
        <v>63.183848395511127</v>
      </c>
      <c r="G526">
        <f t="shared" si="9"/>
        <v>0.66371318136251767</v>
      </c>
    </row>
    <row r="527" spans="1:7">
      <c r="A527">
        <v>29</v>
      </c>
      <c r="B527">
        <v>-168.71</v>
      </c>
      <c r="C527">
        <v>37</v>
      </c>
      <c r="D527">
        <v>7000</v>
      </c>
      <c r="E527">
        <v>63</v>
      </c>
      <c r="F527">
        <f>[1]!wallScanTrans(B527,G496,H496,I496,L496)+J496</f>
        <v>63.183848395511127</v>
      </c>
      <c r="G527">
        <f t="shared" si="9"/>
        <v>5.365116274923152E-4</v>
      </c>
    </row>
    <row r="528" spans="1:7">
      <c r="A528">
        <v>30</v>
      </c>
      <c r="B528">
        <v>-168.78</v>
      </c>
      <c r="C528">
        <v>38</v>
      </c>
      <c r="D528">
        <v>7000</v>
      </c>
      <c r="E528">
        <v>51</v>
      </c>
      <c r="F528">
        <f>[1]!wallScanTrans(B528,G496,H496,I496,L496)+J496</f>
        <v>63.183848395511127</v>
      </c>
      <c r="G528">
        <f t="shared" si="9"/>
        <v>2.9107090534274325</v>
      </c>
    </row>
    <row r="529" spans="1:7">
      <c r="A529">
        <v>31</v>
      </c>
      <c r="B529">
        <v>-168.84</v>
      </c>
      <c r="C529">
        <v>37</v>
      </c>
      <c r="D529">
        <v>7000</v>
      </c>
      <c r="E529">
        <v>58</v>
      </c>
      <c r="F529">
        <f>[1]!wallScanTrans(B529,G496,H496,I496,L496)+J496</f>
        <v>63.183848395511127</v>
      </c>
      <c r="G529">
        <f t="shared" si="9"/>
        <v>0.46331524461453943</v>
      </c>
    </row>
    <row r="530" spans="1:7">
      <c r="A530">
        <v>32</v>
      </c>
      <c r="B530">
        <v>-168.91</v>
      </c>
      <c r="C530">
        <v>37</v>
      </c>
      <c r="D530">
        <v>7000</v>
      </c>
      <c r="E530">
        <v>76</v>
      </c>
      <c r="F530">
        <f>[1]!wallScanTrans(B530,G496,H496,I496,L496)+J496</f>
        <v>63.183848395511127</v>
      </c>
      <c r="G530">
        <f t="shared" si="9"/>
        <v>2.1612334467005621</v>
      </c>
    </row>
    <row r="531" spans="1:7">
      <c r="A531">
        <v>33</v>
      </c>
      <c r="B531">
        <v>-168.965</v>
      </c>
      <c r="C531">
        <v>37</v>
      </c>
      <c r="D531">
        <v>7000</v>
      </c>
      <c r="E531">
        <v>76</v>
      </c>
      <c r="F531">
        <f>[1]!wallScanTrans(B531,G496,H496,I496,L496)+J496</f>
        <v>63.183848395511127</v>
      </c>
      <c r="G531">
        <f t="shared" si="9"/>
        <v>2.1612334467005621</v>
      </c>
    </row>
    <row r="532" spans="1:7">
      <c r="A532" t="s">
        <v>0</v>
      </c>
    </row>
    <row r="533" spans="1:7">
      <c r="A533" t="s">
        <v>0</v>
      </c>
    </row>
    <row r="534" spans="1:7">
      <c r="A534" t="s">
        <v>0</v>
      </c>
    </row>
    <row r="535" spans="1:7">
      <c r="A535" t="s">
        <v>0</v>
      </c>
    </row>
    <row r="536" spans="1:7">
      <c r="A536" t="s">
        <v>95</v>
      </c>
    </row>
    <row r="537" spans="1:7">
      <c r="A537" t="s">
        <v>2</v>
      </c>
    </row>
    <row r="538" spans="1:7">
      <c r="A538" t="s">
        <v>3</v>
      </c>
    </row>
    <row r="539" spans="1:7">
      <c r="A539" t="s">
        <v>4</v>
      </c>
    </row>
    <row r="540" spans="1:7">
      <c r="A540" t="s">
        <v>5</v>
      </c>
    </row>
    <row r="541" spans="1:7">
      <c r="A541" t="s">
        <v>6</v>
      </c>
    </row>
    <row r="542" spans="1:7">
      <c r="A542" t="s">
        <v>7</v>
      </c>
    </row>
    <row r="543" spans="1:7">
      <c r="A543" t="s">
        <v>96</v>
      </c>
    </row>
    <row r="544" spans="1:7">
      <c r="A544" t="s">
        <v>9</v>
      </c>
    </row>
    <row r="545" spans="1:12">
      <c r="A545" t="s">
        <v>10</v>
      </c>
      <c r="G545" t="s">
        <v>74</v>
      </c>
      <c r="H545" t="s">
        <v>75</v>
      </c>
      <c r="I545" t="s">
        <v>76</v>
      </c>
      <c r="J545" t="s">
        <v>77</v>
      </c>
      <c r="L545" t="s">
        <v>78</v>
      </c>
    </row>
    <row r="546" spans="1:12">
      <c r="A546" t="s">
        <v>11</v>
      </c>
      <c r="G546">
        <v>125.45640002055329</v>
      </c>
      <c r="H546">
        <v>-168.67052068295317</v>
      </c>
      <c r="I546">
        <v>0.28590880504891431</v>
      </c>
      <c r="J546">
        <v>62.233805761942797</v>
      </c>
      <c r="L546">
        <v>90</v>
      </c>
    </row>
    <row r="547" spans="1:12">
      <c r="A547" t="s">
        <v>0</v>
      </c>
    </row>
    <row r="548" spans="1:12">
      <c r="A548" t="s">
        <v>38</v>
      </c>
      <c r="B548" t="s">
        <v>30</v>
      </c>
      <c r="C548" t="s">
        <v>20</v>
      </c>
      <c r="D548" t="s">
        <v>37</v>
      </c>
      <c r="E548" t="s">
        <v>36</v>
      </c>
      <c r="F548" t="s">
        <v>79</v>
      </c>
      <c r="G548" t="s">
        <v>80</v>
      </c>
      <c r="H548" t="s">
        <v>81</v>
      </c>
    </row>
    <row r="549" spans="1:12">
      <c r="A549">
        <v>1</v>
      </c>
      <c r="B549">
        <v>-167.72</v>
      </c>
      <c r="C549">
        <v>37</v>
      </c>
      <c r="D549">
        <v>7000</v>
      </c>
      <c r="E549">
        <v>162</v>
      </c>
      <c r="F549">
        <f>[1]!wallScanTrans(B549,G546,H546,I546,L546)+J546</f>
        <v>187.69020578249609</v>
      </c>
      <c r="G549">
        <f>(F549-E549)^2/E549</f>
        <v>4.0739918095493559</v>
      </c>
      <c r="H549">
        <f>SUM(G549:G581)/(COUNT(G549:G581)-4)</f>
        <v>0.8318101633890147</v>
      </c>
    </row>
    <row r="550" spans="1:12">
      <c r="A550">
        <v>2</v>
      </c>
      <c r="B550">
        <v>-167.8</v>
      </c>
      <c r="C550">
        <v>37</v>
      </c>
      <c r="D550">
        <v>7000</v>
      </c>
      <c r="E550">
        <v>190</v>
      </c>
      <c r="F550">
        <f>[1]!wallScanTrans(B550,G546,H546,I546,L546)+J546</f>
        <v>187.69020578249609</v>
      </c>
      <c r="G550">
        <f t="shared" ref="G550:G581" si="10">(F550-E550)^2/E550</f>
        <v>2.8079733301128864E-2</v>
      </c>
    </row>
    <row r="551" spans="1:12">
      <c r="A551">
        <v>3</v>
      </c>
      <c r="B551">
        <v>-167.87</v>
      </c>
      <c r="C551">
        <v>37</v>
      </c>
      <c r="D551">
        <v>7000</v>
      </c>
      <c r="E551">
        <v>191</v>
      </c>
      <c r="F551">
        <f>[1]!wallScanTrans(B551,G546,H546,I546,L546)+J546</f>
        <v>187.69020578249609</v>
      </c>
      <c r="G551">
        <f t="shared" si="10"/>
        <v>5.7354647969750247E-2</v>
      </c>
    </row>
    <row r="552" spans="1:12">
      <c r="A552">
        <v>4</v>
      </c>
      <c r="B552">
        <v>-167.94</v>
      </c>
      <c r="C552">
        <v>37</v>
      </c>
      <c r="D552">
        <v>7000</v>
      </c>
      <c r="E552">
        <v>193</v>
      </c>
      <c r="F552">
        <f>[1]!wallScanTrans(B552,G546,H546,I546,L546)+J546</f>
        <v>187.69020578249609</v>
      </c>
      <c r="G552">
        <f t="shared" si="10"/>
        <v>0.14608245923439339</v>
      </c>
    </row>
    <row r="553" spans="1:12">
      <c r="A553">
        <v>5</v>
      </c>
      <c r="B553">
        <v>-167.995</v>
      </c>
      <c r="C553">
        <v>36</v>
      </c>
      <c r="D553">
        <v>7000</v>
      </c>
      <c r="E553">
        <v>201</v>
      </c>
      <c r="F553">
        <f>[1]!wallScanTrans(B553,G546,H546,I546,L546)+J546</f>
        <v>187.69020578249609</v>
      </c>
      <c r="G553">
        <f t="shared" si="10"/>
        <v>0.88134637866816135</v>
      </c>
    </row>
    <row r="554" spans="1:12">
      <c r="A554">
        <v>6</v>
      </c>
      <c r="B554">
        <v>-168.065</v>
      </c>
      <c r="C554">
        <v>36</v>
      </c>
      <c r="D554">
        <v>7000</v>
      </c>
      <c r="E554">
        <v>195</v>
      </c>
      <c r="F554">
        <f>[1]!wallScanTrans(B554,G546,H546,I546,L546)+J546</f>
        <v>187.69020578249609</v>
      </c>
      <c r="G554">
        <f t="shared" si="10"/>
        <v>0.27401585385771049</v>
      </c>
    </row>
    <row r="555" spans="1:12">
      <c r="A555">
        <v>7</v>
      </c>
      <c r="B555">
        <v>-168.125</v>
      </c>
      <c r="C555">
        <v>37</v>
      </c>
      <c r="D555">
        <v>7000</v>
      </c>
      <c r="E555">
        <v>172</v>
      </c>
      <c r="F555">
        <f>[1]!wallScanTrans(B555,G546,H546,I546,L546)+J546</f>
        <v>187.69020578249609</v>
      </c>
      <c r="G555">
        <f t="shared" si="10"/>
        <v>1.4312939389364758</v>
      </c>
    </row>
    <row r="556" spans="1:12">
      <c r="A556">
        <v>8</v>
      </c>
      <c r="B556">
        <v>-168.185</v>
      </c>
      <c r="C556">
        <v>36</v>
      </c>
      <c r="D556">
        <v>7000</v>
      </c>
      <c r="E556">
        <v>203</v>
      </c>
      <c r="F556">
        <f>[1]!wallScanTrans(B556,G546,H546,I546,L546)+J546</f>
        <v>187.69020578249609</v>
      </c>
      <c r="G556">
        <f t="shared" si="10"/>
        <v>1.1546295516370249</v>
      </c>
    </row>
    <row r="557" spans="1:12">
      <c r="A557">
        <v>9</v>
      </c>
      <c r="B557">
        <v>-168.26499999999999</v>
      </c>
      <c r="C557">
        <v>36</v>
      </c>
      <c r="D557">
        <v>7000</v>
      </c>
      <c r="E557">
        <v>180</v>
      </c>
      <c r="F557">
        <f>[1]!wallScanTrans(B557,G546,H546,I546,L546)+J546</f>
        <v>187.69020578249609</v>
      </c>
      <c r="G557">
        <f t="shared" si="10"/>
        <v>0.32855147209520197</v>
      </c>
    </row>
    <row r="558" spans="1:12">
      <c r="A558">
        <v>10</v>
      </c>
      <c r="B558">
        <v>-168.33</v>
      </c>
      <c r="C558">
        <v>36</v>
      </c>
      <c r="D558">
        <v>7000</v>
      </c>
      <c r="E558">
        <v>200</v>
      </c>
      <c r="F558">
        <f>[1]!wallScanTrans(B558,G546,H546,I546,L546)+J546</f>
        <v>187.69020578249609</v>
      </c>
      <c r="G558">
        <f t="shared" si="10"/>
        <v>0.75765516838646307</v>
      </c>
    </row>
    <row r="559" spans="1:12">
      <c r="A559">
        <v>11</v>
      </c>
      <c r="B559">
        <v>-168.38499999999999</v>
      </c>
      <c r="C559">
        <v>37</v>
      </c>
      <c r="D559">
        <v>7000</v>
      </c>
      <c r="E559">
        <v>188</v>
      </c>
      <c r="F559">
        <f>[1]!wallScanTrans(B559,G546,H546,I546,L546)+J546</f>
        <v>187.69020578249609</v>
      </c>
      <c r="G559">
        <f t="shared" si="10"/>
        <v>5.1049179361094558E-4</v>
      </c>
    </row>
    <row r="560" spans="1:12">
      <c r="A560">
        <v>12</v>
      </c>
      <c r="B560">
        <v>-168.45500000000001</v>
      </c>
      <c r="C560">
        <v>37</v>
      </c>
      <c r="D560">
        <v>7000</v>
      </c>
      <c r="E560">
        <v>189</v>
      </c>
      <c r="F560">
        <f>[1]!wallScanTrans(B560,G546,H546,I546,L546)+J546</f>
        <v>187.69020578249609</v>
      </c>
      <c r="G560">
        <f t="shared" si="10"/>
        <v>9.0770417577072538E-3</v>
      </c>
    </row>
    <row r="561" spans="1:7">
      <c r="A561">
        <v>13</v>
      </c>
      <c r="B561">
        <v>-168.51</v>
      </c>
      <c r="C561">
        <v>36</v>
      </c>
      <c r="D561">
        <v>7000</v>
      </c>
      <c r="E561">
        <v>188</v>
      </c>
      <c r="F561">
        <f>[1]!wallScanTrans(B561,G546,H546,I546,L546)+J546</f>
        <v>185.02817567486193</v>
      </c>
      <c r="G561">
        <f t="shared" si="10"/>
        <v>4.6977339465331711E-2</v>
      </c>
    </row>
    <row r="562" spans="1:7">
      <c r="A562">
        <v>14</v>
      </c>
      <c r="B562">
        <v>-168.57499999999999</v>
      </c>
      <c r="C562">
        <v>37</v>
      </c>
      <c r="D562">
        <v>7000</v>
      </c>
      <c r="E562">
        <v>158</v>
      </c>
      <c r="F562">
        <f>[1]!wallScanTrans(B562,G546,H546,I546,L546)+J546</f>
        <v>170.23447336142198</v>
      </c>
      <c r="G562">
        <f t="shared" si="10"/>
        <v>0.94735657235027826</v>
      </c>
    </row>
    <row r="563" spans="1:7">
      <c r="A563">
        <v>15</v>
      </c>
      <c r="B563">
        <v>-168.65</v>
      </c>
      <c r="C563">
        <v>37</v>
      </c>
      <c r="D563">
        <v>7000</v>
      </c>
      <c r="E563">
        <v>152</v>
      </c>
      <c r="F563">
        <f>[1]!wallScanTrans(B563,G546,H546,I546,L546)+J546</f>
        <v>137.04993744872809</v>
      </c>
      <c r="G563">
        <f t="shared" si="10"/>
        <v>1.470423488729887</v>
      </c>
    </row>
    <row r="564" spans="1:7">
      <c r="A564">
        <v>16</v>
      </c>
      <c r="B564">
        <v>-168.72</v>
      </c>
      <c r="C564">
        <v>37</v>
      </c>
      <c r="D564">
        <v>7000</v>
      </c>
      <c r="E564">
        <v>91</v>
      </c>
      <c r="F564">
        <f>[1]!wallScanTrans(B564,G546,H546,I546,L546)+J546</f>
        <v>98.014747823528211</v>
      </c>
      <c r="G564">
        <f t="shared" si="10"/>
        <v>0.54073282448015125</v>
      </c>
    </row>
    <row r="565" spans="1:7">
      <c r="A565">
        <v>17</v>
      </c>
      <c r="B565">
        <v>-168.77</v>
      </c>
      <c r="C565">
        <v>37</v>
      </c>
      <c r="D565">
        <v>7000</v>
      </c>
      <c r="E565">
        <v>78</v>
      </c>
      <c r="F565">
        <f>[1]!wallScanTrans(B565,G546,H546,I546,L546)+J546</f>
        <v>78.417713438510887</v>
      </c>
      <c r="G565">
        <f t="shared" si="10"/>
        <v>2.236980983494727E-3</v>
      </c>
    </row>
    <row r="566" spans="1:7">
      <c r="A566">
        <v>18</v>
      </c>
      <c r="B566">
        <v>-168.83500000000001</v>
      </c>
      <c r="C566">
        <v>36</v>
      </c>
      <c r="D566">
        <v>7000</v>
      </c>
      <c r="E566">
        <v>68</v>
      </c>
      <c r="F566">
        <f>[1]!wallScanTrans(B566,G546,H546,I546,L546)+J546</f>
        <v>64.413828118366354</v>
      </c>
      <c r="G566">
        <f t="shared" si="10"/>
        <v>0.1891268935973501</v>
      </c>
    </row>
    <row r="567" spans="1:7">
      <c r="A567">
        <v>19</v>
      </c>
      <c r="B567">
        <v>-168.91</v>
      </c>
      <c r="C567">
        <v>37</v>
      </c>
      <c r="D567">
        <v>7000</v>
      </c>
      <c r="E567">
        <v>57</v>
      </c>
      <c r="F567">
        <f>[1]!wallScanTrans(B567,G546,H546,I546,L546)+J546</f>
        <v>62.233805761942797</v>
      </c>
      <c r="G567">
        <f t="shared" si="10"/>
        <v>0.480574083399046</v>
      </c>
    </row>
    <row r="568" spans="1:7">
      <c r="A568">
        <v>20</v>
      </c>
      <c r="B568">
        <v>-168.965</v>
      </c>
      <c r="C568">
        <v>36</v>
      </c>
      <c r="D568">
        <v>7000</v>
      </c>
      <c r="E568">
        <v>50</v>
      </c>
      <c r="F568">
        <f>[1]!wallScanTrans(B568,G546,H546,I546,L546)+J546</f>
        <v>62.233805761942797</v>
      </c>
      <c r="G568">
        <f t="shared" si="10"/>
        <v>2.9933200684188956</v>
      </c>
    </row>
    <row r="569" spans="1:7">
      <c r="A569">
        <v>21</v>
      </c>
      <c r="B569">
        <v>-169.04</v>
      </c>
      <c r="C569">
        <v>37</v>
      </c>
      <c r="D569">
        <v>7000</v>
      </c>
      <c r="E569">
        <v>59</v>
      </c>
      <c r="F569">
        <f>[1]!wallScanTrans(B569,G546,H546,I546,L546)+J546</f>
        <v>62.233805761942797</v>
      </c>
      <c r="G569">
        <f t="shared" si="10"/>
        <v>0.17724575772838025</v>
      </c>
    </row>
    <row r="570" spans="1:7">
      <c r="A570">
        <v>22</v>
      </c>
      <c r="B570">
        <v>-169.11</v>
      </c>
      <c r="C570">
        <v>37</v>
      </c>
      <c r="D570">
        <v>7000</v>
      </c>
      <c r="E570">
        <v>70</v>
      </c>
      <c r="F570">
        <f>[1]!wallScanTrans(B570,G546,H546,I546,L546)+J546</f>
        <v>62.233805761942797</v>
      </c>
      <c r="G570">
        <f t="shared" si="10"/>
        <v>0.86162532776046996</v>
      </c>
    </row>
    <row r="571" spans="1:7">
      <c r="A571">
        <v>23</v>
      </c>
      <c r="B571">
        <v>-169.17</v>
      </c>
      <c r="C571">
        <v>36</v>
      </c>
      <c r="D571">
        <v>7000</v>
      </c>
      <c r="E571">
        <v>59</v>
      </c>
      <c r="F571">
        <f>[1]!wallScanTrans(B571,G546,H546,I546,L546)+J546</f>
        <v>62.233805761942797</v>
      </c>
      <c r="G571">
        <f t="shared" si="10"/>
        <v>0.17724575772838025</v>
      </c>
    </row>
    <row r="572" spans="1:7">
      <c r="A572">
        <v>24</v>
      </c>
      <c r="B572">
        <v>-169.22499999999999</v>
      </c>
      <c r="C572">
        <v>37</v>
      </c>
      <c r="D572">
        <v>7000</v>
      </c>
      <c r="E572">
        <v>74</v>
      </c>
      <c r="F572">
        <f>[1]!wallScanTrans(B572,G546,H546,I546,L546)+J546</f>
        <v>62.233805761942797</v>
      </c>
      <c r="G572">
        <f t="shared" si="10"/>
        <v>1.8708557682120339</v>
      </c>
    </row>
    <row r="573" spans="1:7">
      <c r="A573">
        <v>25</v>
      </c>
      <c r="B573">
        <v>-169.3</v>
      </c>
      <c r="C573">
        <v>36</v>
      </c>
      <c r="D573">
        <v>7000</v>
      </c>
      <c r="E573">
        <v>75</v>
      </c>
      <c r="F573">
        <f>[1]!wallScanTrans(B573,G546,H546,I546,L546)+J546</f>
        <v>62.233805761942797</v>
      </c>
      <c r="G573">
        <f t="shared" si="10"/>
        <v>2.1730095376507323</v>
      </c>
    </row>
    <row r="574" spans="1:7">
      <c r="A574">
        <v>26</v>
      </c>
      <c r="B574">
        <v>-169.35499999999999</v>
      </c>
      <c r="C574">
        <v>37</v>
      </c>
      <c r="D574">
        <v>7000</v>
      </c>
      <c r="E574">
        <v>64</v>
      </c>
      <c r="F574">
        <f>[1]!wallScanTrans(B574,G546,H546,I546,L546)+J546</f>
        <v>62.233805761942797</v>
      </c>
      <c r="G574">
        <f t="shared" si="10"/>
        <v>4.8741282602288494E-2</v>
      </c>
    </row>
    <row r="575" spans="1:7">
      <c r="A575">
        <v>27</v>
      </c>
      <c r="B575">
        <v>-169.43</v>
      </c>
      <c r="C575">
        <v>36</v>
      </c>
      <c r="D575">
        <v>7000</v>
      </c>
      <c r="E575">
        <v>61</v>
      </c>
      <c r="F575">
        <f>[1]!wallScanTrans(B575,G546,H546,I546,L546)+J546</f>
        <v>62.233805761942797</v>
      </c>
      <c r="G575">
        <f t="shared" si="10"/>
        <v>2.4955355052512233E-2</v>
      </c>
    </row>
    <row r="576" spans="1:7">
      <c r="A576">
        <v>28</v>
      </c>
      <c r="B576">
        <v>-169.495</v>
      </c>
      <c r="C576">
        <v>36</v>
      </c>
      <c r="D576">
        <v>7000</v>
      </c>
      <c r="E576">
        <v>61</v>
      </c>
      <c r="F576">
        <f>[1]!wallScanTrans(B576,G546,H546,I546,L546)+J546</f>
        <v>62.233805761942797</v>
      </c>
      <c r="G576">
        <f t="shared" si="10"/>
        <v>2.4955355052512233E-2</v>
      </c>
    </row>
    <row r="577" spans="1:7">
      <c r="A577">
        <v>29</v>
      </c>
      <c r="B577">
        <v>-169.565</v>
      </c>
      <c r="C577">
        <v>37</v>
      </c>
      <c r="D577">
        <v>7000</v>
      </c>
      <c r="E577">
        <v>64</v>
      </c>
      <c r="F577">
        <f>[1]!wallScanTrans(B577,G546,H546,I546,L546)+J546</f>
        <v>62.233805761942797</v>
      </c>
      <c r="G577">
        <f t="shared" si="10"/>
        <v>4.8741282602288494E-2</v>
      </c>
    </row>
    <row r="578" spans="1:7">
      <c r="A578">
        <v>30</v>
      </c>
      <c r="B578">
        <v>-169.61500000000001</v>
      </c>
      <c r="C578">
        <v>37</v>
      </c>
      <c r="D578">
        <v>7000</v>
      </c>
      <c r="E578">
        <v>66</v>
      </c>
      <c r="F578">
        <f>[1]!wallScanTrans(B578,G546,H546,I546,L546)+J546</f>
        <v>62.233805761942797</v>
      </c>
      <c r="G578">
        <f t="shared" si="10"/>
        <v>0.21491240967841327</v>
      </c>
    </row>
    <row r="579" spans="1:7">
      <c r="A579">
        <v>31</v>
      </c>
      <c r="B579">
        <v>-169.69</v>
      </c>
      <c r="C579">
        <v>36</v>
      </c>
      <c r="D579">
        <v>7000</v>
      </c>
      <c r="E579">
        <v>63</v>
      </c>
      <c r="F579">
        <f>[1]!wallScanTrans(B579,G546,H546,I546,L546)+J546</f>
        <v>62.233805761942797</v>
      </c>
      <c r="G579">
        <f t="shared" si="10"/>
        <v>9.3183112766993294E-3</v>
      </c>
    </row>
    <row r="580" spans="1:7">
      <c r="A580">
        <v>32</v>
      </c>
      <c r="B580">
        <v>-169.745</v>
      </c>
      <c r="C580">
        <v>36</v>
      </c>
      <c r="D580">
        <v>7000</v>
      </c>
      <c r="E580">
        <v>69</v>
      </c>
      <c r="F580">
        <f>[1]!wallScanTrans(B580,G546,H546,I546,L546)+J546</f>
        <v>62.233805761942797</v>
      </c>
      <c r="G580">
        <f t="shared" si="10"/>
        <v>0.66349832561041289</v>
      </c>
    </row>
    <row r="581" spans="1:7">
      <c r="A581">
        <v>33</v>
      </c>
      <c r="B581">
        <v>-169.81</v>
      </c>
      <c r="C581">
        <v>36</v>
      </c>
      <c r="D581">
        <v>7000</v>
      </c>
      <c r="E581">
        <v>52</v>
      </c>
      <c r="F581">
        <f>[1]!wallScanTrans(B581,G546,H546,I546,L546)+J546</f>
        <v>62.233805761942797</v>
      </c>
      <c r="G581">
        <f t="shared" si="10"/>
        <v>2.0140534687148768</v>
      </c>
    </row>
    <row r="582" spans="1:7">
      <c r="A582" t="s">
        <v>0</v>
      </c>
    </row>
    <row r="583" spans="1:7">
      <c r="A583" t="s">
        <v>0</v>
      </c>
    </row>
    <row r="584" spans="1:7">
      <c r="A584" t="s">
        <v>0</v>
      </c>
    </row>
    <row r="585" spans="1:7">
      <c r="A585" t="s">
        <v>0</v>
      </c>
    </row>
    <row r="586" spans="1:7">
      <c r="A586" t="s">
        <v>97</v>
      </c>
    </row>
    <row r="587" spans="1:7">
      <c r="A587" t="s">
        <v>2</v>
      </c>
    </row>
    <row r="588" spans="1:7">
      <c r="A588" t="s">
        <v>98</v>
      </c>
    </row>
    <row r="589" spans="1:7">
      <c r="A589" t="s">
        <v>4</v>
      </c>
    </row>
    <row r="590" spans="1:7">
      <c r="A590" t="s">
        <v>5</v>
      </c>
    </row>
    <row r="591" spans="1:7">
      <c r="A591" t="s">
        <v>6</v>
      </c>
    </row>
    <row r="592" spans="1:7">
      <c r="A592" t="s">
        <v>7</v>
      </c>
    </row>
    <row r="593" spans="1:12">
      <c r="A593" t="s">
        <v>87</v>
      </c>
    </row>
    <row r="594" spans="1:12">
      <c r="A594" t="s">
        <v>9</v>
      </c>
    </row>
    <row r="595" spans="1:12">
      <c r="A595" t="s">
        <v>10</v>
      </c>
      <c r="G595" t="s">
        <v>74</v>
      </c>
      <c r="H595" t="s">
        <v>75</v>
      </c>
      <c r="I595" t="s">
        <v>76</v>
      </c>
      <c r="J595" t="s">
        <v>77</v>
      </c>
      <c r="L595" t="s">
        <v>78</v>
      </c>
    </row>
    <row r="596" spans="1:12">
      <c r="A596" t="s">
        <v>11</v>
      </c>
      <c r="G596">
        <v>167.1028918034132</v>
      </c>
      <c r="H596">
        <v>-169.58022329079472</v>
      </c>
      <c r="I596">
        <v>0.34348625133933808</v>
      </c>
      <c r="J596">
        <v>183.43242130333317</v>
      </c>
      <c r="L596">
        <v>90</v>
      </c>
    </row>
    <row r="597" spans="1:12">
      <c r="A597" t="s">
        <v>0</v>
      </c>
    </row>
    <row r="598" spans="1:12">
      <c r="A598" t="s">
        <v>38</v>
      </c>
      <c r="B598" t="s">
        <v>30</v>
      </c>
      <c r="C598" t="s">
        <v>20</v>
      </c>
      <c r="D598" t="s">
        <v>37</v>
      </c>
      <c r="E598" t="s">
        <v>36</v>
      </c>
      <c r="F598" t="s">
        <v>79</v>
      </c>
      <c r="G598" t="s">
        <v>80</v>
      </c>
      <c r="H598" t="s">
        <v>81</v>
      </c>
    </row>
    <row r="599" spans="1:12">
      <c r="A599">
        <v>1</v>
      </c>
      <c r="B599">
        <v>-168.55</v>
      </c>
      <c r="C599">
        <v>110</v>
      </c>
      <c r="D599">
        <v>21000</v>
      </c>
      <c r="E599">
        <v>326</v>
      </c>
      <c r="F599">
        <f>[1]!wallScanTrans(B599,G596,H596,I596,L596)+J596</f>
        <v>350.53531310674634</v>
      </c>
      <c r="G599">
        <f>(F599-E599)^2/E599</f>
        <v>1.8465692921658863</v>
      </c>
      <c r="H599">
        <f>SUM(G599:G631)/(COUNT(G599:G631)-4)</f>
        <v>2.2846828284260319</v>
      </c>
    </row>
    <row r="600" spans="1:12">
      <c r="A600">
        <v>2</v>
      </c>
      <c r="B600">
        <v>-168.63</v>
      </c>
      <c r="C600">
        <v>109</v>
      </c>
      <c r="D600">
        <v>21000</v>
      </c>
      <c r="E600">
        <v>329</v>
      </c>
      <c r="F600">
        <f>[1]!wallScanTrans(B600,G596,H596,I596,L596)+J596</f>
        <v>350.53531310674634</v>
      </c>
      <c r="G600">
        <f t="shared" ref="G600:G631" si="11">(F600-E600)^2/E600</f>
        <v>1.409634378740428</v>
      </c>
    </row>
    <row r="601" spans="1:12">
      <c r="A601">
        <v>3</v>
      </c>
      <c r="B601">
        <v>-168.69499999999999</v>
      </c>
      <c r="C601">
        <v>109</v>
      </c>
      <c r="D601">
        <v>21000</v>
      </c>
      <c r="E601">
        <v>349</v>
      </c>
      <c r="F601">
        <f>[1]!wallScanTrans(B601,G596,H596,I596,L596)+J596</f>
        <v>350.53531310674634</v>
      </c>
      <c r="G601">
        <f t="shared" si="11"/>
        <v>6.7541155752066182E-3</v>
      </c>
    </row>
    <row r="602" spans="1:12">
      <c r="A602">
        <v>4</v>
      </c>
      <c r="B602">
        <v>-168.755</v>
      </c>
      <c r="C602">
        <v>110</v>
      </c>
      <c r="D602">
        <v>21000</v>
      </c>
      <c r="E602">
        <v>330</v>
      </c>
      <c r="F602">
        <f>[1]!wallScanTrans(B602,G596,H596,I596,L596)+J596</f>
        <v>350.53531310674634</v>
      </c>
      <c r="G602">
        <f t="shared" si="11"/>
        <v>1.2778760133094187</v>
      </c>
    </row>
    <row r="603" spans="1:12">
      <c r="A603">
        <v>5</v>
      </c>
      <c r="B603">
        <v>-168.82499999999999</v>
      </c>
      <c r="C603">
        <v>109</v>
      </c>
      <c r="D603">
        <v>21000</v>
      </c>
      <c r="E603">
        <v>291</v>
      </c>
      <c r="F603">
        <f>[1]!wallScanTrans(B603,G596,H596,I596,L596)+J596</f>
        <v>350.53531310674634</v>
      </c>
      <c r="G603">
        <f t="shared" si="11"/>
        <v>12.180252600406607</v>
      </c>
    </row>
    <row r="604" spans="1:12">
      <c r="A604">
        <v>6</v>
      </c>
      <c r="B604">
        <v>-168.88499999999999</v>
      </c>
      <c r="C604">
        <v>111</v>
      </c>
      <c r="D604">
        <v>21000</v>
      </c>
      <c r="E604">
        <v>322</v>
      </c>
      <c r="F604">
        <f>[1]!wallScanTrans(B604,G596,H596,I596,L596)+J596</f>
        <v>350.53531310674634</v>
      </c>
      <c r="G604">
        <f t="shared" si="11"/>
        <v>2.5287704785715825</v>
      </c>
    </row>
    <row r="605" spans="1:12">
      <c r="A605">
        <v>7</v>
      </c>
      <c r="B605">
        <v>-168.95500000000001</v>
      </c>
      <c r="C605">
        <v>110</v>
      </c>
      <c r="D605">
        <v>21000</v>
      </c>
      <c r="E605">
        <v>334</v>
      </c>
      <c r="F605">
        <f>[1]!wallScanTrans(B605,G596,H596,I596,L596)+J596</f>
        <v>350.53531310674634</v>
      </c>
      <c r="G605">
        <f t="shared" si="11"/>
        <v>0.81861251358723774</v>
      </c>
    </row>
    <row r="606" spans="1:12">
      <c r="A606">
        <v>8</v>
      </c>
      <c r="B606">
        <v>-169.01499999999999</v>
      </c>
      <c r="C606">
        <v>111</v>
      </c>
      <c r="D606">
        <v>21000</v>
      </c>
      <c r="E606">
        <v>344</v>
      </c>
      <c r="F606">
        <f>[1]!wallScanTrans(B606,G596,H596,I596,L596)+J596</f>
        <v>350.53531310674634</v>
      </c>
      <c r="G606">
        <f t="shared" si="11"/>
        <v>0.12415789942793763</v>
      </c>
    </row>
    <row r="607" spans="1:12">
      <c r="A607">
        <v>9</v>
      </c>
      <c r="B607">
        <v>-169.08500000000001</v>
      </c>
      <c r="C607">
        <v>110</v>
      </c>
      <c r="D607">
        <v>21000</v>
      </c>
      <c r="E607">
        <v>364</v>
      </c>
      <c r="F607">
        <f>[1]!wallScanTrans(B607,G596,H596,I596,L596)+J596</f>
        <v>350.53531310674634</v>
      </c>
      <c r="G607">
        <f t="shared" si="11"/>
        <v>0.49807086025647473</v>
      </c>
    </row>
    <row r="608" spans="1:12">
      <c r="A608">
        <v>10</v>
      </c>
      <c r="B608">
        <v>-169.14500000000001</v>
      </c>
      <c r="C608">
        <v>108</v>
      </c>
      <c r="D608">
        <v>21000</v>
      </c>
      <c r="E608">
        <v>389</v>
      </c>
      <c r="F608">
        <f>[1]!wallScanTrans(B608,G596,H596,I596,L596)+J596</f>
        <v>350.53531310674634</v>
      </c>
      <c r="G608">
        <f t="shared" si="11"/>
        <v>3.8034245187558859</v>
      </c>
    </row>
    <row r="609" spans="1:7">
      <c r="A609">
        <v>11</v>
      </c>
      <c r="B609">
        <v>-169.215</v>
      </c>
      <c r="C609">
        <v>110</v>
      </c>
      <c r="D609">
        <v>21000</v>
      </c>
      <c r="E609">
        <v>409</v>
      </c>
      <c r="F609">
        <f>[1]!wallScanTrans(B609,G596,H596,I596,L596)+J596</f>
        <v>350.53531310674634</v>
      </c>
      <c r="G609">
        <f t="shared" si="11"/>
        <v>8.3572606687681805</v>
      </c>
    </row>
    <row r="610" spans="1:7">
      <c r="A610">
        <v>12</v>
      </c>
      <c r="B610">
        <v>-169.28</v>
      </c>
      <c r="C610">
        <v>110</v>
      </c>
      <c r="D610">
        <v>21000</v>
      </c>
      <c r="E610">
        <v>397</v>
      </c>
      <c r="F610">
        <f>[1]!wallScanTrans(B610,G596,H596,I596,L596)+J596</f>
        <v>350.53531310674634</v>
      </c>
      <c r="G610">
        <f t="shared" si="11"/>
        <v>5.4382043528667454</v>
      </c>
    </row>
    <row r="611" spans="1:7">
      <c r="A611">
        <v>13</v>
      </c>
      <c r="B611">
        <v>-169.345</v>
      </c>
      <c r="C611">
        <v>109</v>
      </c>
      <c r="D611">
        <v>21000</v>
      </c>
      <c r="E611">
        <v>394</v>
      </c>
      <c r="F611">
        <f>[1]!wallScanTrans(B611,G596,H596,I596,L596)+J596</f>
        <v>350.45224871458402</v>
      </c>
      <c r="G611">
        <f t="shared" si="11"/>
        <v>4.8132148274529172</v>
      </c>
    </row>
    <row r="612" spans="1:7">
      <c r="A612">
        <v>14</v>
      </c>
      <c r="B612">
        <v>-169.405</v>
      </c>
      <c r="C612">
        <v>110</v>
      </c>
      <c r="D612">
        <v>21000</v>
      </c>
      <c r="E612">
        <v>382</v>
      </c>
      <c r="F612">
        <f>[1]!wallScanTrans(B612,G596,H596,I596,L596)+J596</f>
        <v>344.05187003513771</v>
      </c>
      <c r="G612">
        <f t="shared" si="11"/>
        <v>3.7697920623824062</v>
      </c>
    </row>
    <row r="613" spans="1:7">
      <c r="A613">
        <v>15</v>
      </c>
      <c r="B613">
        <v>-169.47</v>
      </c>
      <c r="C613">
        <v>110</v>
      </c>
      <c r="D613">
        <v>21000</v>
      </c>
      <c r="E613">
        <v>321</v>
      </c>
      <c r="F613">
        <f>[1]!wallScanTrans(B613,G596,H596,I596,L596)+J596</f>
        <v>325.61042415435463</v>
      </c>
      <c r="G613">
        <f t="shared" si="11"/>
        <v>6.6218102439428744E-2</v>
      </c>
    </row>
    <row r="614" spans="1:7">
      <c r="A614">
        <v>16</v>
      </c>
      <c r="B614">
        <v>-169.54</v>
      </c>
      <c r="C614">
        <v>110</v>
      </c>
      <c r="D614">
        <v>21000</v>
      </c>
      <c r="E614">
        <v>294</v>
      </c>
      <c r="F614">
        <f>[1]!wallScanTrans(B614,G596,H596,I596,L596)+J596</f>
        <v>292.36606251750516</v>
      </c>
      <c r="G614">
        <f t="shared" si="11"/>
        <v>9.0807880840190047E-3</v>
      </c>
    </row>
    <row r="615" spans="1:7">
      <c r="A615">
        <v>17</v>
      </c>
      <c r="B615">
        <v>-169.6</v>
      </c>
      <c r="C615">
        <v>110</v>
      </c>
      <c r="D615">
        <v>21000</v>
      </c>
      <c r="E615">
        <v>229</v>
      </c>
      <c r="F615">
        <f>[1]!wallScanTrans(B615,G596,H596,I596,L596)+J596</f>
        <v>253.93140823437562</v>
      </c>
      <c r="G615">
        <f t="shared" si="11"/>
        <v>2.7143018189916708</v>
      </c>
    </row>
    <row r="616" spans="1:7">
      <c r="A616">
        <v>18</v>
      </c>
      <c r="B616">
        <v>-169.66499999999999</v>
      </c>
      <c r="C616">
        <v>110</v>
      </c>
      <c r="D616">
        <v>21000</v>
      </c>
      <c r="E616">
        <v>240</v>
      </c>
      <c r="F616">
        <f>[1]!wallScanTrans(B616,G596,H596,I596,L596)+J596</f>
        <v>218.83664497737476</v>
      </c>
      <c r="G616">
        <f t="shared" si="11"/>
        <v>1.8661983158903206</v>
      </c>
    </row>
    <row r="617" spans="1:7">
      <c r="A617">
        <v>19</v>
      </c>
      <c r="B617">
        <v>-169.73500000000001</v>
      </c>
      <c r="C617">
        <v>110</v>
      </c>
      <c r="D617">
        <v>21000</v>
      </c>
      <c r="E617">
        <v>203</v>
      </c>
      <c r="F617">
        <f>[1]!wallScanTrans(B617,G596,H596,I596,L596)+J596</f>
        <v>194.42662754276105</v>
      </c>
      <c r="G617">
        <f t="shared" si="11"/>
        <v>0.36208234133272593</v>
      </c>
    </row>
    <row r="618" spans="1:7">
      <c r="A618">
        <v>20</v>
      </c>
      <c r="B618">
        <v>-169.8</v>
      </c>
      <c r="C618">
        <v>111</v>
      </c>
      <c r="D618">
        <v>21000</v>
      </c>
      <c r="E618">
        <v>182</v>
      </c>
      <c r="F618">
        <f>[1]!wallScanTrans(B618,G596,H596,I596,L596)+J596</f>
        <v>184.18850127835205</v>
      </c>
      <c r="G618">
        <f t="shared" si="11"/>
        <v>2.6316142007409643E-2</v>
      </c>
    </row>
    <row r="619" spans="1:7">
      <c r="A619">
        <v>21</v>
      </c>
      <c r="B619">
        <v>-169.86500000000001</v>
      </c>
      <c r="C619">
        <v>109</v>
      </c>
      <c r="D619">
        <v>21000</v>
      </c>
      <c r="E619">
        <v>160</v>
      </c>
      <c r="F619">
        <f>[1]!wallScanTrans(B619,G596,H596,I596,L596)+J596</f>
        <v>183.43242130333317</v>
      </c>
      <c r="G619">
        <f t="shared" si="11"/>
        <v>3.431739800855639</v>
      </c>
    </row>
    <row r="620" spans="1:7">
      <c r="A620">
        <v>22</v>
      </c>
      <c r="B620">
        <v>-169.935</v>
      </c>
      <c r="C620">
        <v>111</v>
      </c>
      <c r="D620">
        <v>21000</v>
      </c>
      <c r="E620">
        <v>187</v>
      </c>
      <c r="F620">
        <f>[1]!wallScanTrans(B620,G596,H596,I596,L596)+J596</f>
        <v>183.43242130333317</v>
      </c>
      <c r="G620">
        <f t="shared" si="11"/>
        <v>6.8062127042304743E-2</v>
      </c>
    </row>
    <row r="621" spans="1:7">
      <c r="A621">
        <v>23</v>
      </c>
      <c r="B621">
        <v>-170</v>
      </c>
      <c r="C621">
        <v>111</v>
      </c>
      <c r="D621">
        <v>21000</v>
      </c>
      <c r="E621">
        <v>179</v>
      </c>
      <c r="F621">
        <f>[1]!wallScanTrans(B621,G596,H596,I596,L596)+J596</f>
        <v>183.43242130333317</v>
      </c>
      <c r="G621">
        <f t="shared" si="11"/>
        <v>0.10975619335330576</v>
      </c>
    </row>
    <row r="622" spans="1:7">
      <c r="A622">
        <v>24</v>
      </c>
      <c r="B622">
        <v>-170.06</v>
      </c>
      <c r="C622">
        <v>109</v>
      </c>
      <c r="D622">
        <v>21000</v>
      </c>
      <c r="E622">
        <v>173</v>
      </c>
      <c r="F622">
        <f>[1]!wallScanTrans(B622,G596,H596,I596,L596)+J596</f>
        <v>183.43242130333317</v>
      </c>
      <c r="G622">
        <f t="shared" si="11"/>
        <v>0.62910644075283118</v>
      </c>
    </row>
    <row r="623" spans="1:7">
      <c r="A623">
        <v>25</v>
      </c>
      <c r="B623">
        <v>-170.12</v>
      </c>
      <c r="C623">
        <v>109</v>
      </c>
      <c r="D623">
        <v>21000</v>
      </c>
      <c r="E623">
        <v>183</v>
      </c>
      <c r="F623">
        <f>[1]!wallScanTrans(B623,G596,H596,I596,L596)+J596</f>
        <v>183.43242130333317</v>
      </c>
      <c r="G623">
        <f t="shared" si="11"/>
        <v>1.0217933528762777E-3</v>
      </c>
    </row>
    <row r="624" spans="1:7">
      <c r="A624">
        <v>26</v>
      </c>
      <c r="B624">
        <v>-170.19</v>
      </c>
      <c r="C624">
        <v>109</v>
      </c>
      <c r="D624">
        <v>21000</v>
      </c>
      <c r="E624">
        <v>198</v>
      </c>
      <c r="F624">
        <f>[1]!wallScanTrans(B624,G596,H596,I596,L596)+J596</f>
        <v>183.43242130333317</v>
      </c>
      <c r="G624">
        <f t="shared" si="11"/>
        <v>1.0717896418362687</v>
      </c>
    </row>
    <row r="625" spans="1:7">
      <c r="A625">
        <v>27</v>
      </c>
      <c r="B625">
        <v>-170.26</v>
      </c>
      <c r="C625">
        <v>109</v>
      </c>
      <c r="D625">
        <v>21000</v>
      </c>
      <c r="E625">
        <v>173</v>
      </c>
      <c r="F625">
        <f>[1]!wallScanTrans(B625,G596,H596,I596,L596)+J596</f>
        <v>183.43242130333317</v>
      </c>
      <c r="G625">
        <f t="shared" si="11"/>
        <v>0.62910644075283118</v>
      </c>
    </row>
    <row r="626" spans="1:7">
      <c r="A626">
        <v>28</v>
      </c>
      <c r="B626">
        <v>-170.32</v>
      </c>
      <c r="C626">
        <v>108</v>
      </c>
      <c r="D626">
        <v>21000</v>
      </c>
      <c r="E626">
        <v>175</v>
      </c>
      <c r="F626">
        <f>[1]!wallScanTrans(B626,G596,H596,I596,L596)+J596</f>
        <v>183.43242130333317</v>
      </c>
      <c r="G626">
        <f t="shared" si="11"/>
        <v>0.40631845163946917</v>
      </c>
    </row>
    <row r="627" spans="1:7">
      <c r="A627">
        <v>29</v>
      </c>
      <c r="B627">
        <v>-170.38499999999999</v>
      </c>
      <c r="C627">
        <v>110</v>
      </c>
      <c r="D627">
        <v>21000</v>
      </c>
      <c r="E627">
        <v>205</v>
      </c>
      <c r="F627">
        <f>[1]!wallScanTrans(B627,G596,H596,I596,L596)+J596</f>
        <v>183.43242130333317</v>
      </c>
      <c r="G627">
        <f t="shared" si="11"/>
        <v>2.2690753699361794</v>
      </c>
    </row>
    <row r="628" spans="1:7">
      <c r="A628">
        <v>30</v>
      </c>
      <c r="B628">
        <v>-170.44</v>
      </c>
      <c r="C628">
        <v>111</v>
      </c>
      <c r="D628">
        <v>21000</v>
      </c>
      <c r="E628">
        <v>192</v>
      </c>
      <c r="F628">
        <f>[1]!wallScanTrans(B628,G596,H596,I596,L596)+J596</f>
        <v>183.43242130333317</v>
      </c>
      <c r="G628">
        <f t="shared" si="11"/>
        <v>0.38230939960197535</v>
      </c>
    </row>
    <row r="629" spans="1:7">
      <c r="A629">
        <v>31</v>
      </c>
      <c r="B629">
        <v>-170.51499999999999</v>
      </c>
      <c r="C629">
        <v>111</v>
      </c>
      <c r="D629">
        <v>21000</v>
      </c>
      <c r="E629">
        <v>192</v>
      </c>
      <c r="F629">
        <f>[1]!wallScanTrans(B629,G596,H596,I596,L596)+J596</f>
        <v>183.43242130333317</v>
      </c>
      <c r="G629">
        <f t="shared" si="11"/>
        <v>0.38230939960197535</v>
      </c>
    </row>
    <row r="630" spans="1:7">
      <c r="A630">
        <v>32</v>
      </c>
      <c r="B630">
        <v>-170.58</v>
      </c>
      <c r="C630">
        <v>111</v>
      </c>
      <c r="D630">
        <v>21000</v>
      </c>
      <c r="E630">
        <v>209</v>
      </c>
      <c r="F630">
        <f>[1]!wallScanTrans(B630,G596,H596,I596,L596)+J596</f>
        <v>183.43242130333317</v>
      </c>
      <c r="G630">
        <f t="shared" si="11"/>
        <v>3.1277563655992888</v>
      </c>
    </row>
    <row r="631" spans="1:7">
      <c r="A631">
        <v>33</v>
      </c>
      <c r="B631">
        <v>-170.64500000000001</v>
      </c>
      <c r="C631">
        <v>111</v>
      </c>
      <c r="D631">
        <v>21000</v>
      </c>
      <c r="E631">
        <v>166</v>
      </c>
      <c r="F631">
        <f>[1]!wallScanTrans(B631,G596,H596,I596,L596)+J596</f>
        <v>183.43242130333317</v>
      </c>
      <c r="G631">
        <f t="shared" si="11"/>
        <v>1.8306585090174952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V39"/>
  <sheetViews>
    <sheetView tabSelected="1" topLeftCell="C21" workbookViewId="0">
      <selection activeCell="C3" sqref="C3:T34"/>
    </sheetView>
  </sheetViews>
  <sheetFormatPr defaultRowHeight="15"/>
  <sheetData>
    <row r="3" spans="3:20">
      <c r="J3">
        <v>-6.5000000000000002E-2</v>
      </c>
    </row>
    <row r="4" spans="3:20">
      <c r="D4" t="s">
        <v>99</v>
      </c>
      <c r="I4" t="s">
        <v>60</v>
      </c>
      <c r="J4">
        <v>33</v>
      </c>
    </row>
    <row r="5" spans="3:20">
      <c r="C5" t="s">
        <v>61</v>
      </c>
      <c r="D5" t="s">
        <v>62</v>
      </c>
      <c r="E5" t="s">
        <v>63</v>
      </c>
      <c r="F5" t="s">
        <v>64</v>
      </c>
      <c r="G5" t="s">
        <v>65</v>
      </c>
      <c r="J5" t="s">
        <v>66</v>
      </c>
      <c r="L5" t="s">
        <v>67</v>
      </c>
      <c r="M5" t="s">
        <v>68</v>
      </c>
      <c r="O5" s="3" t="s">
        <v>69</v>
      </c>
      <c r="P5" s="3" t="s">
        <v>63</v>
      </c>
      <c r="Q5" s="3" t="s">
        <v>64</v>
      </c>
      <c r="R5" s="3" t="s">
        <v>65</v>
      </c>
      <c r="S5" s="3" t="s">
        <v>70</v>
      </c>
      <c r="T5" s="3" t="s">
        <v>71</v>
      </c>
    </row>
    <row r="6" spans="3:20">
      <c r="C6">
        <v>1</v>
      </c>
      <c r="D6">
        <v>-169.45500000000001</v>
      </c>
      <c r="E6">
        <f>D6+1</f>
        <v>-168.45500000000001</v>
      </c>
      <c r="F6">
        <v>-15.89</v>
      </c>
      <c r="G6">
        <v>25.355</v>
      </c>
      <c r="J6">
        <f>E6+$J$3*($J$4-1)</f>
        <v>-170.53500000000003</v>
      </c>
      <c r="L6">
        <f>'980041'!H15</f>
        <v>-169.43393885552865</v>
      </c>
      <c r="M6">
        <f>L6-D6</f>
        <v>2.1061144471360649E-2</v>
      </c>
      <c r="O6" s="4">
        <v>1</v>
      </c>
      <c r="P6" s="4">
        <f>L6+T6</f>
        <v>-169.28393885552865</v>
      </c>
      <c r="Q6" s="4">
        <f>F6</f>
        <v>-15.89</v>
      </c>
      <c r="R6" s="4">
        <f>G6</f>
        <v>25.355</v>
      </c>
      <c r="S6" s="4">
        <v>1</v>
      </c>
      <c r="T6" s="4">
        <v>0.15</v>
      </c>
    </row>
    <row r="7" spans="3:20">
      <c r="C7">
        <v>2</v>
      </c>
      <c r="D7">
        <v>-169.66</v>
      </c>
      <c r="E7">
        <f t="shared" ref="E7:E16" si="0">D7+1</f>
        <v>-168.66</v>
      </c>
      <c r="F7">
        <v>-15.97</v>
      </c>
      <c r="G7">
        <v>14.785</v>
      </c>
      <c r="J7">
        <f t="shared" ref="J7:J16" si="1">E7+$J$3*($J$4-1)</f>
        <v>-170.74</v>
      </c>
      <c r="L7">
        <f>'980041'!H65</f>
        <v>-169.63787096607641</v>
      </c>
      <c r="M7">
        <f t="shared" ref="M7:M16" si="2">L7-D7</f>
        <v>2.2129033923590669E-2</v>
      </c>
      <c r="O7" s="4">
        <f>O6+1</f>
        <v>2</v>
      </c>
      <c r="P7" s="4">
        <f t="shared" ref="P7:P16" si="3">L7+T7</f>
        <v>-169.4878709660764</v>
      </c>
      <c r="Q7" s="4">
        <f t="shared" ref="Q7:R16" si="4">F7</f>
        <v>-15.97</v>
      </c>
      <c r="R7" s="4">
        <f t="shared" si="4"/>
        <v>14.785</v>
      </c>
      <c r="S7" s="4">
        <v>1</v>
      </c>
      <c r="T7" s="4">
        <v>0.15</v>
      </c>
    </row>
    <row r="8" spans="3:20">
      <c r="C8">
        <v>3</v>
      </c>
      <c r="D8">
        <v>-170.09</v>
      </c>
      <c r="E8">
        <f t="shared" si="0"/>
        <v>-169.09</v>
      </c>
      <c r="F8">
        <v>-15.97</v>
      </c>
      <c r="G8">
        <v>4.8099999999999996</v>
      </c>
      <c r="J8">
        <f t="shared" si="1"/>
        <v>-171.17000000000002</v>
      </c>
      <c r="L8">
        <f>'980041'!H115</f>
        <v>-170.12885347116784</v>
      </c>
      <c r="M8">
        <f t="shared" si="2"/>
        <v>-3.8853471167840326E-2</v>
      </c>
      <c r="O8" s="4">
        <f t="shared" ref="O8:O16" si="5">O7+1</f>
        <v>3</v>
      </c>
      <c r="P8" s="4">
        <f t="shared" si="3"/>
        <v>-169.97885347116784</v>
      </c>
      <c r="Q8" s="4">
        <f t="shared" si="4"/>
        <v>-15.97</v>
      </c>
      <c r="R8" s="4">
        <f t="shared" si="4"/>
        <v>4.8099999999999996</v>
      </c>
      <c r="S8" s="4">
        <v>1</v>
      </c>
      <c r="T8" s="4">
        <v>0.15</v>
      </c>
    </row>
    <row r="9" spans="3:20">
      <c r="C9">
        <v>4</v>
      </c>
      <c r="D9">
        <v>-168.32</v>
      </c>
      <c r="E9">
        <f t="shared" si="0"/>
        <v>-167.32</v>
      </c>
      <c r="F9">
        <v>-15.97</v>
      </c>
      <c r="G9">
        <v>-5.1150000000000002</v>
      </c>
      <c r="J9">
        <f t="shared" si="1"/>
        <v>-169.4</v>
      </c>
      <c r="L9">
        <f>'980041'!H165</f>
        <v>-168.84017447285612</v>
      </c>
      <c r="M9">
        <f t="shared" si="2"/>
        <v>-0.52017447285612661</v>
      </c>
      <c r="O9" s="4">
        <f t="shared" si="5"/>
        <v>4</v>
      </c>
      <c r="P9" s="4">
        <f t="shared" si="3"/>
        <v>-168.69017447285611</v>
      </c>
      <c r="Q9" s="4">
        <f t="shared" si="4"/>
        <v>-15.97</v>
      </c>
      <c r="R9" s="4">
        <f t="shared" si="4"/>
        <v>-5.1150000000000002</v>
      </c>
      <c r="S9" s="4">
        <v>1</v>
      </c>
      <c r="T9" s="4">
        <v>0.15</v>
      </c>
    </row>
    <row r="10" spans="3:20">
      <c r="C10">
        <v>5</v>
      </c>
      <c r="D10">
        <v>-167.78</v>
      </c>
      <c r="E10">
        <f t="shared" si="0"/>
        <v>-166.78</v>
      </c>
      <c r="F10">
        <v>-16.184999999999999</v>
      </c>
      <c r="G10">
        <v>-15.824999999999999</v>
      </c>
      <c r="J10">
        <f t="shared" si="1"/>
        <v>-168.86</v>
      </c>
      <c r="L10">
        <f>'980041'!H215</f>
        <v>-167.71363608045891</v>
      </c>
      <c r="M10">
        <f t="shared" si="2"/>
        <v>6.6363919541089444E-2</v>
      </c>
      <c r="O10" s="4">
        <f t="shared" si="5"/>
        <v>5</v>
      </c>
      <c r="P10" s="4">
        <f t="shared" si="3"/>
        <v>-167.56363608045891</v>
      </c>
      <c r="Q10" s="4">
        <f t="shared" si="4"/>
        <v>-16.184999999999999</v>
      </c>
      <c r="R10" s="4">
        <f t="shared" si="4"/>
        <v>-15.824999999999999</v>
      </c>
      <c r="S10" s="4">
        <v>1</v>
      </c>
      <c r="T10" s="4">
        <v>0.15</v>
      </c>
    </row>
    <row r="11" spans="3:20">
      <c r="C11">
        <v>6</v>
      </c>
      <c r="D11">
        <v>-168.95500000000001</v>
      </c>
      <c r="E11">
        <f t="shared" si="0"/>
        <v>-167.95500000000001</v>
      </c>
      <c r="F11">
        <v>-16.315000000000001</v>
      </c>
      <c r="G11">
        <v>-24.94</v>
      </c>
      <c r="J11">
        <f t="shared" si="1"/>
        <v>-170.03500000000003</v>
      </c>
      <c r="L11">
        <f>'980041'!H265</f>
        <v>-168.96917070115799</v>
      </c>
      <c r="M11">
        <f t="shared" si="2"/>
        <v>-1.4170701157979693E-2</v>
      </c>
      <c r="O11" s="4">
        <f t="shared" si="5"/>
        <v>6</v>
      </c>
      <c r="P11" s="4">
        <f t="shared" si="3"/>
        <v>-168.81917070115799</v>
      </c>
      <c r="Q11" s="4">
        <f t="shared" si="4"/>
        <v>-16.315000000000001</v>
      </c>
      <c r="R11" s="4">
        <f t="shared" si="4"/>
        <v>-24.94</v>
      </c>
      <c r="S11" s="4">
        <v>1</v>
      </c>
      <c r="T11" s="4">
        <v>0.15</v>
      </c>
    </row>
    <row r="12" spans="3:20">
      <c r="C12">
        <v>7</v>
      </c>
      <c r="D12">
        <v>-169.55</v>
      </c>
      <c r="E12">
        <f t="shared" si="0"/>
        <v>-168.55</v>
      </c>
      <c r="F12">
        <v>-16.315000000000001</v>
      </c>
      <c r="G12">
        <v>-34.53</v>
      </c>
      <c r="J12">
        <f t="shared" si="1"/>
        <v>-170.63000000000002</v>
      </c>
      <c r="L12">
        <f>'980041'!H596</f>
        <v>-169.58022329079472</v>
      </c>
      <c r="M12">
        <f t="shared" si="2"/>
        <v>-3.0223290794708646E-2</v>
      </c>
      <c r="O12" s="4">
        <f t="shared" si="5"/>
        <v>7</v>
      </c>
      <c r="P12" s="4">
        <f t="shared" si="3"/>
        <v>-169.43022329079471</v>
      </c>
      <c r="Q12" s="4">
        <f t="shared" si="4"/>
        <v>-16.315000000000001</v>
      </c>
      <c r="R12" s="4">
        <f t="shared" si="4"/>
        <v>-34.53</v>
      </c>
      <c r="S12" s="4">
        <v>3</v>
      </c>
      <c r="T12" s="4">
        <v>0.15</v>
      </c>
    </row>
    <row r="13" spans="3:20">
      <c r="C13">
        <v>8</v>
      </c>
      <c r="D13">
        <v>-168.82499999999999</v>
      </c>
      <c r="E13">
        <f t="shared" si="0"/>
        <v>-167.82499999999999</v>
      </c>
      <c r="F13">
        <v>-16.32</v>
      </c>
      <c r="G13">
        <v>-43.54</v>
      </c>
      <c r="J13">
        <f t="shared" si="1"/>
        <v>-169.905</v>
      </c>
      <c r="L13">
        <f>'980041'!H365</f>
        <v>-168.75751284930951</v>
      </c>
      <c r="M13">
        <f t="shared" si="2"/>
        <v>6.7487150690482167E-2</v>
      </c>
      <c r="O13" s="4">
        <f t="shared" si="5"/>
        <v>8</v>
      </c>
      <c r="P13" s="4">
        <f t="shared" si="3"/>
        <v>-168.6075128493095</v>
      </c>
      <c r="Q13" s="4">
        <f t="shared" si="4"/>
        <v>-16.32</v>
      </c>
      <c r="R13" s="4">
        <f t="shared" si="4"/>
        <v>-43.54</v>
      </c>
      <c r="S13" s="4">
        <v>1</v>
      </c>
      <c r="T13" s="4">
        <v>0.15</v>
      </c>
    </row>
    <row r="14" spans="3:20">
      <c r="C14">
        <v>9</v>
      </c>
      <c r="D14">
        <v>-167.88499999999999</v>
      </c>
      <c r="E14">
        <f t="shared" si="0"/>
        <v>-166.88499999999999</v>
      </c>
      <c r="F14">
        <v>-16.395</v>
      </c>
      <c r="G14">
        <v>-54.3</v>
      </c>
      <c r="J14">
        <f t="shared" si="1"/>
        <v>-168.965</v>
      </c>
      <c r="L14">
        <f>'980041'!H415</f>
        <v>-167.7645323495355</v>
      </c>
      <c r="M14">
        <f t="shared" si="2"/>
        <v>0.12046765046449082</v>
      </c>
      <c r="O14" s="4">
        <f t="shared" si="5"/>
        <v>9</v>
      </c>
      <c r="P14" s="4">
        <f t="shared" si="3"/>
        <v>-167.61453234953549</v>
      </c>
      <c r="Q14" s="4">
        <f t="shared" si="4"/>
        <v>-16.395</v>
      </c>
      <c r="R14" s="4">
        <f t="shared" si="4"/>
        <v>-54.3</v>
      </c>
      <c r="S14" s="4">
        <v>1</v>
      </c>
      <c r="T14" s="4">
        <v>0.15</v>
      </c>
    </row>
    <row r="15" spans="3:20">
      <c r="C15">
        <v>10</v>
      </c>
      <c r="D15">
        <v>-167.88499999999999</v>
      </c>
      <c r="E15">
        <f t="shared" si="0"/>
        <v>-166.88499999999999</v>
      </c>
      <c r="F15">
        <v>-16.535</v>
      </c>
      <c r="G15">
        <v>-65.114999999999995</v>
      </c>
      <c r="J15">
        <f t="shared" si="1"/>
        <v>-168.965</v>
      </c>
      <c r="L15">
        <f>'980041'!H496</f>
        <v>-167.85704825298609</v>
      </c>
      <c r="M15">
        <f t="shared" si="2"/>
        <v>2.795174701390124E-2</v>
      </c>
      <c r="O15" s="4">
        <f t="shared" si="5"/>
        <v>10</v>
      </c>
      <c r="P15" s="4">
        <f t="shared" si="3"/>
        <v>-167.70704825298608</v>
      </c>
      <c r="Q15" s="4">
        <f t="shared" si="4"/>
        <v>-16.535</v>
      </c>
      <c r="R15" s="4">
        <f t="shared" si="4"/>
        <v>-65.114999999999995</v>
      </c>
      <c r="S15" s="4">
        <v>1</v>
      </c>
      <c r="T15" s="4">
        <v>0.15</v>
      </c>
    </row>
    <row r="16" spans="3:20">
      <c r="C16">
        <v>11</v>
      </c>
      <c r="D16">
        <v>-168.73</v>
      </c>
      <c r="E16">
        <f t="shared" si="0"/>
        <v>-167.73</v>
      </c>
      <c r="F16">
        <v>-16.899999999999999</v>
      </c>
      <c r="G16">
        <v>-76.67</v>
      </c>
      <c r="J16">
        <f t="shared" si="1"/>
        <v>-169.81</v>
      </c>
      <c r="L16">
        <f>'980041'!H546</f>
        <v>-168.67052068295317</v>
      </c>
      <c r="M16">
        <f t="shared" si="2"/>
        <v>5.9479317046822189E-2</v>
      </c>
      <c r="O16" s="4">
        <f t="shared" si="5"/>
        <v>11</v>
      </c>
      <c r="P16" s="4">
        <f t="shared" si="3"/>
        <v>-168.52052068295316</v>
      </c>
      <c r="Q16" s="4">
        <f t="shared" si="4"/>
        <v>-16.899999999999999</v>
      </c>
      <c r="R16" s="4">
        <f t="shared" si="4"/>
        <v>-76.67</v>
      </c>
      <c r="S16" s="4">
        <v>1</v>
      </c>
      <c r="T16" s="4">
        <v>0.15</v>
      </c>
    </row>
    <row r="17" spans="10:20">
      <c r="O17" s="5">
        <v>12</v>
      </c>
      <c r="P17" s="5">
        <f>L6+T17</f>
        <v>-166.93393885552865</v>
      </c>
      <c r="Q17" s="5">
        <f t="shared" ref="Q17:Q27" si="6">F6</f>
        <v>-15.89</v>
      </c>
      <c r="R17" s="5">
        <f t="shared" ref="R17:R27" si="7">G6</f>
        <v>25.355</v>
      </c>
      <c r="S17" s="5">
        <v>1</v>
      </c>
      <c r="T17" s="5">
        <v>2.5</v>
      </c>
    </row>
    <row r="18" spans="10:20">
      <c r="O18" s="5">
        <f>O17+1</f>
        <v>13</v>
      </c>
      <c r="P18" s="5">
        <f t="shared" ref="P18:P27" si="8">L7+T18</f>
        <v>-167.13787096607641</v>
      </c>
      <c r="Q18" s="5">
        <f t="shared" si="6"/>
        <v>-15.97</v>
      </c>
      <c r="R18" s="5">
        <f t="shared" si="7"/>
        <v>14.785</v>
      </c>
      <c r="S18" s="5">
        <v>1</v>
      </c>
      <c r="T18" s="5">
        <v>2.5</v>
      </c>
    </row>
    <row r="19" spans="10:20">
      <c r="O19" s="5">
        <f t="shared" ref="O19:O27" si="9">O18+1</f>
        <v>14</v>
      </c>
      <c r="P19" s="5">
        <f t="shared" si="8"/>
        <v>-167.62885347116784</v>
      </c>
      <c r="Q19" s="5">
        <f t="shared" si="6"/>
        <v>-15.97</v>
      </c>
      <c r="R19" s="5">
        <f t="shared" si="7"/>
        <v>4.8099999999999996</v>
      </c>
      <c r="S19" s="5">
        <v>1</v>
      </c>
      <c r="T19" s="5">
        <v>2.5</v>
      </c>
    </row>
    <row r="20" spans="10:20">
      <c r="J20">
        <f>E20+$J$3*($J$4-1)</f>
        <v>-2.08</v>
      </c>
      <c r="O20" s="5">
        <f t="shared" si="9"/>
        <v>15</v>
      </c>
      <c r="P20" s="5">
        <f t="shared" si="8"/>
        <v>-166.34017447285612</v>
      </c>
      <c r="Q20" s="5">
        <f t="shared" si="6"/>
        <v>-15.97</v>
      </c>
      <c r="R20" s="5">
        <f t="shared" si="7"/>
        <v>-5.1150000000000002</v>
      </c>
      <c r="S20" s="5">
        <v>1</v>
      </c>
      <c r="T20" s="5">
        <v>2.5</v>
      </c>
    </row>
    <row r="21" spans="10:20">
      <c r="J21">
        <f t="shared" ref="J21:J30" si="10">E21+$J$3*($J$4-1)</f>
        <v>-2.08</v>
      </c>
      <c r="O21" s="5">
        <f t="shared" si="9"/>
        <v>16</v>
      </c>
      <c r="P21" s="5">
        <f t="shared" si="8"/>
        <v>-165.21363608045891</v>
      </c>
      <c r="Q21" s="5">
        <f t="shared" si="6"/>
        <v>-16.184999999999999</v>
      </c>
      <c r="R21" s="5">
        <f t="shared" si="7"/>
        <v>-15.824999999999999</v>
      </c>
      <c r="S21" s="5">
        <v>1</v>
      </c>
      <c r="T21" s="5">
        <v>2.5</v>
      </c>
    </row>
    <row r="22" spans="10:20">
      <c r="J22">
        <f t="shared" si="10"/>
        <v>-2.08</v>
      </c>
      <c r="O22" s="5">
        <f t="shared" si="9"/>
        <v>17</v>
      </c>
      <c r="P22" s="5">
        <f t="shared" si="8"/>
        <v>-166.46917070115799</v>
      </c>
      <c r="Q22" s="5">
        <f t="shared" si="6"/>
        <v>-16.315000000000001</v>
      </c>
      <c r="R22" s="5">
        <f t="shared" si="7"/>
        <v>-24.94</v>
      </c>
      <c r="S22" s="5">
        <v>1</v>
      </c>
      <c r="T22" s="5">
        <v>2.5</v>
      </c>
    </row>
    <row r="23" spans="10:20">
      <c r="J23">
        <f t="shared" si="10"/>
        <v>-2.08</v>
      </c>
      <c r="O23" s="5">
        <f t="shared" si="9"/>
        <v>18</v>
      </c>
      <c r="P23" s="5">
        <f t="shared" si="8"/>
        <v>-167.08022329079472</v>
      </c>
      <c r="Q23" s="5">
        <f t="shared" si="6"/>
        <v>-16.315000000000001</v>
      </c>
      <c r="R23" s="5">
        <f t="shared" si="7"/>
        <v>-34.53</v>
      </c>
      <c r="S23" s="5">
        <v>3</v>
      </c>
      <c r="T23" s="5">
        <v>2.5</v>
      </c>
    </row>
    <row r="24" spans="10:20">
      <c r="J24">
        <f t="shared" si="10"/>
        <v>-2.08</v>
      </c>
      <c r="O24" s="5">
        <f t="shared" si="9"/>
        <v>19</v>
      </c>
      <c r="P24" s="5">
        <f t="shared" si="8"/>
        <v>-166.25751284930951</v>
      </c>
      <c r="Q24" s="5">
        <f t="shared" si="6"/>
        <v>-16.32</v>
      </c>
      <c r="R24" s="5">
        <f t="shared" si="7"/>
        <v>-43.54</v>
      </c>
      <c r="S24" s="5">
        <v>1</v>
      </c>
      <c r="T24" s="5">
        <v>2.5</v>
      </c>
    </row>
    <row r="25" spans="10:20">
      <c r="J25">
        <f t="shared" si="10"/>
        <v>-2.08</v>
      </c>
      <c r="O25" s="5">
        <f t="shared" si="9"/>
        <v>20</v>
      </c>
      <c r="P25" s="5">
        <f t="shared" si="8"/>
        <v>-165.2645323495355</v>
      </c>
      <c r="Q25" s="5">
        <f t="shared" si="6"/>
        <v>-16.395</v>
      </c>
      <c r="R25" s="5">
        <f t="shared" si="7"/>
        <v>-54.3</v>
      </c>
      <c r="S25" s="5">
        <v>1</v>
      </c>
      <c r="T25" s="5">
        <v>2.5</v>
      </c>
    </row>
    <row r="26" spans="10:20">
      <c r="J26">
        <f t="shared" si="10"/>
        <v>-2.08</v>
      </c>
      <c r="O26" s="5">
        <f t="shared" si="9"/>
        <v>21</v>
      </c>
      <c r="P26" s="5">
        <f t="shared" si="8"/>
        <v>-165.35704825298609</v>
      </c>
      <c r="Q26" s="5">
        <f t="shared" si="6"/>
        <v>-16.535</v>
      </c>
      <c r="R26" s="5">
        <f t="shared" si="7"/>
        <v>-65.114999999999995</v>
      </c>
      <c r="S26" s="5">
        <v>1</v>
      </c>
      <c r="T26" s="5">
        <v>2.5</v>
      </c>
    </row>
    <row r="27" spans="10:20">
      <c r="J27">
        <f t="shared" si="10"/>
        <v>-2.08</v>
      </c>
      <c r="O27" s="5">
        <f t="shared" si="9"/>
        <v>22</v>
      </c>
      <c r="P27" s="5">
        <f t="shared" si="8"/>
        <v>-166.17052068295317</v>
      </c>
      <c r="Q27" s="5">
        <f t="shared" si="6"/>
        <v>-16.899999999999999</v>
      </c>
      <c r="R27" s="5">
        <f t="shared" si="7"/>
        <v>-76.67</v>
      </c>
      <c r="S27" s="5">
        <v>1</v>
      </c>
      <c r="T27" s="5">
        <v>2.5</v>
      </c>
    </row>
    <row r="28" spans="10:20">
      <c r="J28">
        <f t="shared" si="10"/>
        <v>-2.08</v>
      </c>
      <c r="O28" s="6">
        <v>23</v>
      </c>
      <c r="P28" s="6">
        <f>$L$12+T28</f>
        <v>-169.13022329079473</v>
      </c>
      <c r="Q28" s="6">
        <f>$F$12</f>
        <v>-16.315000000000001</v>
      </c>
      <c r="R28" s="6">
        <f>$G$12</f>
        <v>-34.53</v>
      </c>
      <c r="S28" s="6">
        <v>3</v>
      </c>
      <c r="T28" s="6">
        <v>0.45</v>
      </c>
    </row>
    <row r="29" spans="10:20">
      <c r="J29">
        <f t="shared" si="10"/>
        <v>-2.08</v>
      </c>
      <c r="O29" s="6">
        <f>O28+1</f>
        <v>24</v>
      </c>
      <c r="P29" s="6">
        <f t="shared" ref="P29:P34" si="11">$L$12+T29</f>
        <v>-168.83022329079472</v>
      </c>
      <c r="Q29" s="6">
        <f t="shared" ref="Q29:Q34" si="12">$F$12</f>
        <v>-16.315000000000001</v>
      </c>
      <c r="R29" s="6">
        <f t="shared" ref="R29:R34" si="13">$G$12</f>
        <v>-34.53</v>
      </c>
      <c r="S29" s="6">
        <v>3</v>
      </c>
      <c r="T29" s="6">
        <v>0.75</v>
      </c>
    </row>
    <row r="30" spans="10:20">
      <c r="J30">
        <f t="shared" si="10"/>
        <v>-2.08</v>
      </c>
      <c r="O30" s="6">
        <f t="shared" ref="O30:O34" si="14">O29+1</f>
        <v>25</v>
      </c>
      <c r="P30" s="6">
        <f t="shared" si="11"/>
        <v>-168.53022329079471</v>
      </c>
      <c r="Q30" s="6">
        <f t="shared" si="12"/>
        <v>-16.315000000000001</v>
      </c>
      <c r="R30" s="6">
        <f t="shared" si="13"/>
        <v>-34.53</v>
      </c>
      <c r="S30" s="6">
        <v>3</v>
      </c>
      <c r="T30" s="6">
        <v>1.05</v>
      </c>
    </row>
    <row r="31" spans="10:20">
      <c r="O31" s="6">
        <f t="shared" si="14"/>
        <v>26</v>
      </c>
      <c r="P31" s="6">
        <f t="shared" si="11"/>
        <v>-168.23022329079473</v>
      </c>
      <c r="Q31" s="6">
        <f t="shared" si="12"/>
        <v>-16.315000000000001</v>
      </c>
      <c r="R31" s="6">
        <f t="shared" si="13"/>
        <v>-34.53</v>
      </c>
      <c r="S31" s="6">
        <v>3</v>
      </c>
      <c r="T31" s="6">
        <v>1.35</v>
      </c>
    </row>
    <row r="32" spans="10:20">
      <c r="O32" s="6">
        <f t="shared" si="14"/>
        <v>27</v>
      </c>
      <c r="P32" s="6">
        <f t="shared" si="11"/>
        <v>-167.93022329079471</v>
      </c>
      <c r="Q32" s="6">
        <f t="shared" si="12"/>
        <v>-16.315000000000001</v>
      </c>
      <c r="R32" s="6">
        <f t="shared" si="13"/>
        <v>-34.53</v>
      </c>
      <c r="S32" s="6">
        <v>3</v>
      </c>
      <c r="T32" s="6">
        <v>1.65</v>
      </c>
    </row>
    <row r="33" spans="15:22">
      <c r="O33" s="6">
        <f t="shared" si="14"/>
        <v>28</v>
      </c>
      <c r="P33" s="6">
        <f t="shared" si="11"/>
        <v>-167.63022329079473</v>
      </c>
      <c r="Q33" s="6">
        <f t="shared" si="12"/>
        <v>-16.315000000000001</v>
      </c>
      <c r="R33" s="6">
        <f t="shared" si="13"/>
        <v>-34.53</v>
      </c>
      <c r="S33" s="6">
        <v>3</v>
      </c>
      <c r="T33" s="6">
        <v>1.95</v>
      </c>
    </row>
    <row r="34" spans="15:22">
      <c r="O34" s="6">
        <f t="shared" si="14"/>
        <v>29</v>
      </c>
      <c r="P34" s="6">
        <f t="shared" si="11"/>
        <v>-167.33022329079472</v>
      </c>
      <c r="Q34" s="6">
        <f t="shared" si="12"/>
        <v>-16.315000000000001</v>
      </c>
      <c r="R34" s="6">
        <f t="shared" si="13"/>
        <v>-34.53</v>
      </c>
      <c r="S34" s="6">
        <v>3</v>
      </c>
      <c r="T34" s="6">
        <v>2.25</v>
      </c>
    </row>
    <row r="37" spans="15:22">
      <c r="S37">
        <f>SUM(S6:S34)</f>
        <v>47</v>
      </c>
      <c r="T37" s="6">
        <f>S37*520/3600*1.15</f>
        <v>7.8072222222222214</v>
      </c>
      <c r="V37">
        <f>100000*1.2</f>
        <v>120000</v>
      </c>
    </row>
    <row r="38" spans="15:22">
      <c r="T38" s="6"/>
    </row>
    <row r="39" spans="15:22">
      <c r="T39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980041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2013-12-31T20:45:08Z</dcterms:created>
  <dcterms:modified xsi:type="dcterms:W3CDTF">2014-01-02T14:07:36Z</dcterms:modified>
</cp:coreProperties>
</file>